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 firstSheet="4" activeTab="6"/>
  </bookViews>
  <sheets>
    <sheet name="一、2022年一般公共预算收入决算表" sheetId="1" r:id="rId1"/>
    <sheet name="二、2022年一般公共预算支出决算表" sheetId="2" r:id="rId2"/>
    <sheet name="三、2022年本级一般公共预算支出决算表" sheetId="3" r:id="rId3"/>
    <sheet name="四、2022一般公共预算本级基本支出决算表" sheetId="23" r:id="rId4"/>
    <sheet name="五、2022年一般公共预算税收返还和转移支付决算表" sheetId="6" r:id="rId5"/>
    <sheet name="2022年一般债务限额和余额情况表" sheetId="4" r:id="rId6"/>
    <sheet name="七、2022年一般公共预算财政拨款“三公”经费支出决算表" sheetId="5" r:id="rId7"/>
    <sheet name="八、2022年政府性基金收入决算表" sheetId="7" r:id="rId8"/>
    <sheet name="九、2022年度政府性基金预算支出决算表" sheetId="8" r:id="rId9"/>
    <sheet name="十、2022年度政府性基金本级支出决算表" sheetId="9" r:id="rId10"/>
    <sheet name="十一、2022年南昌市政府性基金转移支付决算表（分地区" sheetId="10" r:id="rId11"/>
    <sheet name="十二、2022年经开区地方政府性基金转移支付决算表" sheetId="19" r:id="rId12"/>
    <sheet name="十三、2022年政府专项债务限额和余额表" sheetId="11" r:id="rId13"/>
    <sheet name="十四、2022年国有资本经营预算收入决算表" sheetId="13" r:id="rId14"/>
    <sheet name="十五、2022年国有资本经营预算支出决算表" sheetId="14" r:id="rId15"/>
    <sheet name="十六、2022年社会保险基金预算收入决算表" sheetId="15" r:id="rId16"/>
    <sheet name="十七、2022年社会保险基金预算支出决算表" sheetId="16" r:id="rId17"/>
    <sheet name="十八、2022年社会保险基金预算结余表" sheetId="17" r:id="rId18"/>
    <sheet name="十九2022年地方政府债券发行、还本付息决算表" sheetId="24" r:id="rId19"/>
    <sheet name="Sheet1" sheetId="25" r:id="rId20"/>
  </sheets>
  <definedNames>
    <definedName name="_xlnm._FilterDatabase" localSheetId="2" hidden="1">三、2022年本级一般公共预算支出决算表!$A$1:$D$233</definedName>
    <definedName name="_xlnm._FilterDatabase" localSheetId="4" hidden="1">五、2022年一般公共预算税收返还和转移支付决算表!$A$3:$D$269</definedName>
    <definedName name="_xlnm._FilterDatabase" localSheetId="9" hidden="1">十、2022年度政府性基金本级支出决算表!$C$6:$D$43</definedName>
  </definedNames>
  <calcPr calcId="144525"/>
</workbook>
</file>

<file path=xl/sharedStrings.xml><?xml version="1.0" encoding="utf-8"?>
<sst xmlns="http://schemas.openxmlformats.org/spreadsheetml/2006/main" count="1013" uniqueCount="702">
  <si>
    <t>2022年经开区一般公共预算收入决算表</t>
  </si>
  <si>
    <t>单位:万元</t>
  </si>
  <si>
    <t>预算科目</t>
  </si>
  <si>
    <t>2021年决算数</t>
  </si>
  <si>
    <t>2022年决算数</t>
  </si>
  <si>
    <t>决算数为上年决算数的%</t>
  </si>
  <si>
    <t>一、税收收入</t>
  </si>
  <si>
    <t>　　其中：增值税</t>
  </si>
  <si>
    <t>　　     营业税</t>
  </si>
  <si>
    <t>　　     企业所得税</t>
  </si>
  <si>
    <t>　　     个人所得税</t>
  </si>
  <si>
    <t xml:space="preserve"> 　      城市维护建设税</t>
  </si>
  <si>
    <t>二、非税收入</t>
  </si>
  <si>
    <t>　　其中：专项收入</t>
  </si>
  <si>
    <t>　　      行政事业性收费收入</t>
  </si>
  <si>
    <t>　　      罚没收入</t>
  </si>
  <si>
    <t>　　      国有资源(资产)有偿使用收入</t>
  </si>
  <si>
    <t xml:space="preserve">          政府住房基金收入</t>
  </si>
  <si>
    <t>　　      其他收入</t>
  </si>
  <si>
    <t>一般公共预算收入合计</t>
  </si>
  <si>
    <t xml:space="preserve">    返还性收入</t>
  </si>
  <si>
    <t xml:space="preserve">    一般性转移支付收入</t>
  </si>
  <si>
    <t xml:space="preserve">    专项转移支付收入</t>
  </si>
  <si>
    <t xml:space="preserve">  下级上解收入</t>
  </si>
  <si>
    <t xml:space="preserve">  地方政府债券转贷收入</t>
  </si>
  <si>
    <t xml:space="preserve">  公共预算财政上年结余</t>
  </si>
  <si>
    <t xml:space="preserve">  国债转贷上年结余</t>
  </si>
  <si>
    <t xml:space="preserve">  调入预算稳定调节基金</t>
  </si>
  <si>
    <t xml:space="preserve">  调入资金</t>
  </si>
  <si>
    <t>收入总计</t>
  </si>
  <si>
    <t>2022年经开区一般公共预算支出决算表</t>
  </si>
  <si>
    <t>单位：万元</t>
  </si>
  <si>
    <t xml:space="preserve">  一般公共服务支出</t>
  </si>
  <si>
    <t xml:space="preserve">  外交支出</t>
  </si>
  <si>
    <t xml:space="preserve">  国防支出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</si>
  <si>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</si>
  <si>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</si>
  <si>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</si>
  <si>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</si>
  <si>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社会保障和就业支出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</si>
  <si>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</si>
  <si>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</si>
  <si>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</si>
  <si>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</si>
  <si>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</si>
  <si>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</si>
  <si>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</si>
  <si>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</si>
  <si>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</si>
  <si>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</si>
  <si>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</si>
  <si>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</si>
  <si>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>灾害防治及应急管理支出</t>
  </si>
  <si>
    <t xml:space="preserve">  债务付息支出</t>
  </si>
  <si>
    <t xml:space="preserve">  债务发行费用支出</t>
  </si>
  <si>
    <t xml:space="preserve">  其他支出(类)</t>
  </si>
  <si>
    <t>一般公共财政预算支出合计</t>
  </si>
  <si>
    <t xml:space="preserve">   补助下级支出</t>
  </si>
  <si>
    <t xml:space="preserve">   上解上级支出</t>
  </si>
  <si>
    <t xml:space="preserve">  地方政府债券还本支出</t>
  </si>
  <si>
    <t xml:space="preserve">  转贷地方政府债券支出</t>
  </si>
  <si>
    <t xml:space="preserve">  安排预算稳定调节基金</t>
  </si>
  <si>
    <t xml:space="preserve">  公共财政预算结余</t>
  </si>
  <si>
    <t xml:space="preserve">  国债转贷资金结余</t>
  </si>
  <si>
    <t>一般公共预算支出总计</t>
  </si>
  <si>
    <t>2022年经开区本级一般公共预算支出决算表</t>
  </si>
  <si>
    <t>2021决算数</t>
  </si>
  <si>
    <t>2022决算数</t>
  </si>
  <si>
    <t>一、一般公共服务支出</t>
  </si>
  <si>
    <t xml:space="preserve">  人大事务</t>
  </si>
  <si>
    <t xml:space="preserve">  政协事务</t>
  </si>
  <si>
    <t xml:space="preserve">  政府办公厅(室)及相关机构事务</t>
  </si>
  <si>
    <t xml:space="preserve">  发展与改革事务</t>
  </si>
  <si>
    <t xml:space="preserve">  统计信息事务</t>
  </si>
  <si>
    <t xml:space="preserve">  财政事务</t>
  </si>
  <si>
    <t xml:space="preserve">  税收事务</t>
  </si>
  <si>
    <t xml:space="preserve">  审计事务</t>
  </si>
  <si>
    <t xml:space="preserve">  海关事务</t>
  </si>
  <si>
    <t xml:space="preserve">  人力资源事务</t>
  </si>
  <si>
    <t xml:space="preserve">  纪检监察事务</t>
  </si>
  <si>
    <t xml:space="preserve">  商贸事务</t>
  </si>
  <si>
    <t xml:space="preserve">  知识产权事务</t>
  </si>
  <si>
    <t xml:space="preserve">  工商行政管理事务</t>
  </si>
  <si>
    <t xml:space="preserve">  质量技术监督与检验检疫事务</t>
  </si>
  <si>
    <t xml:space="preserve">  民族事务</t>
  </si>
  <si>
    <t xml:space="preserve">  宗教事务</t>
  </si>
  <si>
    <t xml:space="preserve">  港澳台侨事务</t>
  </si>
  <si>
    <t xml:space="preserve">  档案事务</t>
  </si>
  <si>
    <t xml:space="preserve">  民主党派及工商联事务</t>
  </si>
  <si>
    <t xml:space="preserve">  群众团体事务</t>
  </si>
  <si>
    <t xml:space="preserve">  党委办公厅(室)及相关机构事务</t>
  </si>
  <si>
    <t xml:space="preserve">  组织事务</t>
  </si>
  <si>
    <t xml:space="preserve">  宣传事务</t>
  </si>
  <si>
    <t xml:space="preserve">  统战事务</t>
  </si>
  <si>
    <t xml:space="preserve">  对外联络事务</t>
  </si>
  <si>
    <t xml:space="preserve">  其他共产党事务支出(款)</t>
  </si>
  <si>
    <t xml:space="preserve">  网信事务</t>
  </si>
  <si>
    <t xml:space="preserve">  市场监督管理事务</t>
  </si>
  <si>
    <t xml:space="preserve">  其他一般公共服务支出(款)</t>
  </si>
  <si>
    <t>二、外交支出</t>
  </si>
  <si>
    <t xml:space="preserve">  外交管理事务</t>
  </si>
  <si>
    <t xml:space="preserve">  驻外机构</t>
  </si>
  <si>
    <t xml:space="preserve">  对外援助</t>
  </si>
  <si>
    <t xml:space="preserve">  国际组织</t>
  </si>
  <si>
    <t xml:space="preserve">  对外合作与交流</t>
  </si>
  <si>
    <t xml:space="preserve">  对外宣传(款)</t>
  </si>
  <si>
    <t xml:space="preserve">  边界勘界联检</t>
  </si>
  <si>
    <t xml:space="preserve">  其他外交支出(款)</t>
  </si>
  <si>
    <t>三、国防支出</t>
  </si>
  <si>
    <t xml:space="preserve">  现役部队(款)</t>
  </si>
  <si>
    <t xml:space="preserve">  国防科研事业(款)</t>
  </si>
  <si>
    <t xml:space="preserve">  专项工程(款)</t>
  </si>
  <si>
    <t xml:space="preserve">  国防动员</t>
  </si>
  <si>
    <t xml:space="preserve">  其他国防支出(款)</t>
  </si>
  <si>
    <t>四、公共安全支出</t>
  </si>
  <si>
    <t xml:space="preserve">  武装警察</t>
  </si>
  <si>
    <t xml:space="preserve">  公安</t>
  </si>
  <si>
    <t xml:space="preserve">  国家安全</t>
  </si>
  <si>
    <t xml:space="preserve">  检察</t>
  </si>
  <si>
    <t xml:space="preserve">  法院</t>
  </si>
  <si>
    <t xml:space="preserve">  司法</t>
  </si>
  <si>
    <t xml:space="preserve">  监狱</t>
  </si>
  <si>
    <t xml:space="preserve">  强制隔离戒毒</t>
  </si>
  <si>
    <t xml:space="preserve">  国家保密</t>
  </si>
  <si>
    <t xml:space="preserve">  缉私警察</t>
  </si>
  <si>
    <t xml:space="preserve">  海警</t>
  </si>
  <si>
    <t xml:space="preserve">  其他公共安全支出(款)</t>
  </si>
  <si>
    <t>五、教育支出</t>
  </si>
  <si>
    <t xml:space="preserve">  教育管理事务</t>
  </si>
  <si>
    <t xml:space="preserve">  普通教育</t>
  </si>
  <si>
    <t xml:space="preserve">  职业教育</t>
  </si>
  <si>
    <t xml:space="preserve">  成人教育</t>
  </si>
  <si>
    <t xml:space="preserve">  广播电视教育</t>
  </si>
  <si>
    <t xml:space="preserve">  留学教育</t>
  </si>
  <si>
    <t xml:space="preserve">  特殊教育</t>
  </si>
  <si>
    <t xml:space="preserve">  进修及培训</t>
  </si>
  <si>
    <t xml:space="preserve">  教育费附加安排的支出</t>
  </si>
  <si>
    <t xml:space="preserve">  其他教育支出(款)</t>
  </si>
  <si>
    <t>六、科学技术支出</t>
  </si>
  <si>
    <t xml:space="preserve">  科学技术管理事务</t>
  </si>
  <si>
    <t xml:space="preserve">  基础研究</t>
  </si>
  <si>
    <t xml:space="preserve">  应用研究</t>
  </si>
  <si>
    <t xml:space="preserve">  技术研究与开发</t>
  </si>
  <si>
    <t xml:space="preserve">  科技条件与服务</t>
  </si>
  <si>
    <t xml:space="preserve">  社会科学</t>
  </si>
  <si>
    <t xml:space="preserve">  科学技术普及</t>
  </si>
  <si>
    <t xml:space="preserve">  科技交流与合作</t>
  </si>
  <si>
    <t xml:space="preserve">  科技重大项目</t>
  </si>
  <si>
    <t xml:space="preserve">  其他科学技术支出(款)</t>
  </si>
  <si>
    <t>七、文化体育与传媒支出</t>
  </si>
  <si>
    <t xml:space="preserve">  文化</t>
  </si>
  <si>
    <t xml:space="preserve">  文物</t>
  </si>
  <si>
    <t xml:space="preserve">  体育</t>
  </si>
  <si>
    <t xml:space="preserve">  新闻出版广播影视</t>
  </si>
  <si>
    <t xml:space="preserve">  其他文化体育与传媒支出(款)</t>
  </si>
  <si>
    <t>八、社会保障和就业支出</t>
  </si>
  <si>
    <t xml:space="preserve">  人力资源和社会保障管理事务</t>
  </si>
  <si>
    <t xml:space="preserve">  民政管理事务</t>
  </si>
  <si>
    <t xml:space="preserve">  补充全国社会保障基金</t>
  </si>
  <si>
    <t xml:space="preserve">  行政实业单位养老支出</t>
  </si>
  <si>
    <t xml:space="preserve">  企业改革补助</t>
  </si>
  <si>
    <t xml:space="preserve">  就业补助</t>
  </si>
  <si>
    <t xml:space="preserve">  抚恤</t>
  </si>
  <si>
    <t xml:space="preserve">  退役安置</t>
  </si>
  <si>
    <t xml:space="preserve">  社会福利</t>
  </si>
  <si>
    <t xml:space="preserve">  残疾人事业</t>
  </si>
  <si>
    <t xml:space="preserve">  自然灾害生活救助</t>
  </si>
  <si>
    <t xml:space="preserve">  红十字事业</t>
  </si>
  <si>
    <t xml:space="preserve">  最低生活保障</t>
  </si>
  <si>
    <t xml:space="preserve">  临时救助</t>
  </si>
  <si>
    <t xml:space="preserve">  特困人员供养</t>
  </si>
  <si>
    <t xml:space="preserve">  补充道路交通事故社会救助基金</t>
  </si>
  <si>
    <t xml:space="preserve">  其他生活救助</t>
  </si>
  <si>
    <t xml:space="preserve">  财政对基本养老保险基金的补助</t>
  </si>
  <si>
    <t xml:space="preserve">  财政对其他社会保险基金的补助</t>
  </si>
  <si>
    <t xml:space="preserve">  退役军人管理事务</t>
  </si>
  <si>
    <t xml:space="preserve">  其他社会保障和就业支出(款)</t>
  </si>
  <si>
    <t>九、卫生健康支出</t>
  </si>
  <si>
    <t xml:space="preserve">  卫生健康管理事务</t>
  </si>
  <si>
    <t xml:space="preserve">  公立医院</t>
  </si>
  <si>
    <t xml:space="preserve">  基层医疗卫生机构</t>
  </si>
  <si>
    <t xml:space="preserve">  公共卫生</t>
  </si>
  <si>
    <t xml:space="preserve">  医疗保障</t>
  </si>
  <si>
    <t xml:space="preserve">  中医药</t>
  </si>
  <si>
    <t xml:space="preserve">  计划生育事务</t>
  </si>
  <si>
    <t xml:space="preserve">  行政事业单位医疗</t>
  </si>
  <si>
    <t xml:space="preserve">  财政对基本医疗保险基金的补助</t>
  </si>
  <si>
    <t xml:space="preserve">  医疗救助</t>
  </si>
  <si>
    <t xml:space="preserve">  优抚对象医疗</t>
  </si>
  <si>
    <t xml:space="preserve">  医疗保障管理事务</t>
  </si>
  <si>
    <t xml:space="preserve">  老龄卫生健康事务（款）</t>
  </si>
  <si>
    <t xml:space="preserve">  其他卫生健康支出（款）</t>
  </si>
  <si>
    <t>十、节能环保支出</t>
  </si>
  <si>
    <t xml:space="preserve">  环境保护管理事务</t>
  </si>
  <si>
    <t xml:space="preserve">  环境监测与监察</t>
  </si>
  <si>
    <t xml:space="preserve">  污染防治</t>
  </si>
  <si>
    <t xml:space="preserve">  自然生态保护</t>
  </si>
  <si>
    <t xml:space="preserve">  天然林保护</t>
  </si>
  <si>
    <t xml:space="preserve">  退耕还林</t>
  </si>
  <si>
    <t xml:space="preserve">  风沙荒漠治理</t>
  </si>
  <si>
    <t xml:space="preserve">  退牧还草</t>
  </si>
  <si>
    <t xml:space="preserve">  已垦草原退耕还草(款)</t>
  </si>
  <si>
    <t xml:space="preserve">  能源节约利用(款)</t>
  </si>
  <si>
    <t xml:space="preserve">  污染减排</t>
  </si>
  <si>
    <t xml:space="preserve">  可再生能源(款)</t>
  </si>
  <si>
    <t xml:space="preserve">  循环经济(款)</t>
  </si>
  <si>
    <t xml:space="preserve">  能源管理事务</t>
  </si>
  <si>
    <t xml:space="preserve">  其他节能环保支出(款)</t>
  </si>
  <si>
    <t>十一、城乡社区支出</t>
  </si>
  <si>
    <t xml:space="preserve">  城乡社区管理事务</t>
  </si>
  <si>
    <t xml:space="preserve">  城乡社区规划与管理(款)</t>
  </si>
  <si>
    <t xml:space="preserve">  城乡社区公共设施</t>
  </si>
  <si>
    <t xml:space="preserve">  城乡社区环境卫生(款)</t>
  </si>
  <si>
    <t xml:space="preserve">  建设市场管理与监督(款)</t>
  </si>
  <si>
    <t xml:space="preserve">  其他城乡社区支出(款)</t>
  </si>
  <si>
    <t>十二、农林水支出</t>
  </si>
  <si>
    <t xml:space="preserve">  农业</t>
  </si>
  <si>
    <t xml:space="preserve">  林业</t>
  </si>
  <si>
    <t xml:space="preserve">  水利</t>
  </si>
  <si>
    <t xml:space="preserve">  南水北调</t>
  </si>
  <si>
    <t xml:space="preserve">  巩固脱贫乡村振兴</t>
  </si>
  <si>
    <t xml:space="preserve">  农业综合开发</t>
  </si>
  <si>
    <t xml:space="preserve">  农村综合改革</t>
  </si>
  <si>
    <t xml:space="preserve">  普惠金融发展支出</t>
  </si>
  <si>
    <t xml:space="preserve">  目标价格补贴</t>
  </si>
  <si>
    <t xml:space="preserve">  其他农林水支出(款)</t>
  </si>
  <si>
    <t>十三、交通运输支出</t>
  </si>
  <si>
    <t xml:space="preserve">  公路水路运输</t>
  </si>
  <si>
    <t xml:space="preserve">  铁路运输</t>
  </si>
  <si>
    <t xml:space="preserve">  民用航空运输</t>
  </si>
  <si>
    <t xml:space="preserve">  成品油价格改革对交通运输的补贴</t>
  </si>
  <si>
    <t xml:space="preserve">  邮政业支出</t>
  </si>
  <si>
    <t xml:space="preserve">  车辆购置税支出</t>
  </si>
  <si>
    <t xml:space="preserve">  其他交通运输支出(款)</t>
  </si>
  <si>
    <t>十四、资源勘探信息等支出</t>
  </si>
  <si>
    <t xml:space="preserve">  资源勘探开发</t>
  </si>
  <si>
    <t xml:space="preserve">  制造业</t>
  </si>
  <si>
    <t xml:space="preserve">  建筑业</t>
  </si>
  <si>
    <t xml:space="preserve">  工业和信息产业监管</t>
  </si>
  <si>
    <t xml:space="preserve">  安全生产监管</t>
  </si>
  <si>
    <t xml:space="preserve">  国有资产监管</t>
  </si>
  <si>
    <t xml:space="preserve">  支持中小企业发展和管理支出</t>
  </si>
  <si>
    <t xml:space="preserve">  其他资源勘探信息等支出(款)</t>
  </si>
  <si>
    <t>十五、商业服务业等支出</t>
  </si>
  <si>
    <t xml:space="preserve">  商业流通事务</t>
  </si>
  <si>
    <t xml:space="preserve">  旅游业管理与服务支出</t>
  </si>
  <si>
    <t xml:space="preserve">  涉外发展服务支出</t>
  </si>
  <si>
    <t xml:space="preserve">  其他商业服务业等支出(款)</t>
  </si>
  <si>
    <t>十六、金融支出</t>
  </si>
  <si>
    <t xml:space="preserve">  金融部门行政支出</t>
  </si>
  <si>
    <t xml:space="preserve">  金融部门监管支出</t>
  </si>
  <si>
    <t xml:space="preserve">  金融发展支出</t>
  </si>
  <si>
    <t xml:space="preserve">  金融调控支出</t>
  </si>
  <si>
    <t xml:space="preserve">  其他金融支出(款)</t>
  </si>
  <si>
    <t>十七、援助其他地区支出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</si>
  <si>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</si>
  <si>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</si>
  <si>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</si>
  <si>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</si>
  <si>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</si>
  <si>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</si>
  <si>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</si>
  <si>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</si>
  <si>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>十八、自然资源海洋气象等支出</t>
  </si>
  <si>
    <t xml:space="preserve">  自然资源事务</t>
  </si>
  <si>
    <t xml:space="preserve">  海洋管理事务</t>
  </si>
  <si>
    <t xml:space="preserve">  测绘事务</t>
  </si>
  <si>
    <t xml:space="preserve">  地震事务</t>
  </si>
  <si>
    <t xml:space="preserve">  气象事务</t>
  </si>
  <si>
    <t xml:space="preserve">  其他国土海洋气象等支出(款)</t>
  </si>
  <si>
    <t>十九、住房保障支出</t>
  </si>
  <si>
    <t xml:space="preserve">  保障性安居工程支出</t>
  </si>
  <si>
    <t xml:space="preserve">  住房改革支出</t>
  </si>
  <si>
    <t xml:space="preserve">  城乡社区住宅</t>
  </si>
  <si>
    <t>二十、粮油物资储备支出</t>
  </si>
  <si>
    <t xml:space="preserve">  粮油事务</t>
  </si>
  <si>
    <t xml:space="preserve">  物资事务</t>
  </si>
  <si>
    <t xml:space="preserve">  能源储备</t>
  </si>
  <si>
    <t xml:space="preserve">  粮油储备</t>
  </si>
  <si>
    <t xml:space="preserve">  重要商品储备</t>
  </si>
  <si>
    <t>二十一、灾害防治及应急管理会出</t>
  </si>
  <si>
    <t xml:space="preserve">  应急管理事务</t>
  </si>
  <si>
    <t xml:space="preserve">  煤矿安全</t>
  </si>
  <si>
    <t xml:space="preserve">  消防事务</t>
  </si>
  <si>
    <t xml:space="preserve">  自然资源防治</t>
  </si>
  <si>
    <t xml:space="preserve">  自然灾害救灾及恢复重建支出</t>
  </si>
  <si>
    <t xml:space="preserve">  其他灾害防治及应急管理支出</t>
  </si>
  <si>
    <t>二十二、其他支出(类)</t>
  </si>
  <si>
    <t xml:space="preserve">  其他支出(款)</t>
  </si>
  <si>
    <t>二十三、债务付息支出</t>
  </si>
  <si>
    <t xml:space="preserve">  中央政府国内债务付息支出</t>
  </si>
  <si>
    <t xml:space="preserve">  中央政府国外债务付息支出</t>
  </si>
  <si>
    <t xml:space="preserve">  地方政府一般债务付息支出</t>
  </si>
  <si>
    <t>二十四、债务发行费用支出</t>
  </si>
  <si>
    <t xml:space="preserve">  中央政府国内债务发行费用支出</t>
  </si>
  <si>
    <t xml:space="preserve">  中央政府国外债务发行费用支出</t>
  </si>
  <si>
    <t xml:space="preserve">  地方政府一般债务发行费用支出</t>
  </si>
  <si>
    <t>2022年一般公共预算(基本)支出决算经济分类录入表</t>
  </si>
  <si>
    <t>科目编码</t>
  </si>
  <si>
    <t>科目名称</t>
  </si>
  <si>
    <t>一般公共预算支出</t>
  </si>
  <si>
    <t>一般公共预算基本支出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</si>
  <si>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</si>
  <si>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</si>
  <si>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</si>
  <si>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</si>
  <si>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c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</si>
  <si>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</si>
  <si>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</si>
  <si>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</si>
  <si>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</si>
  <si>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</si>
  <si>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</si>
  <si>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</si>
  <si>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</si>
  <si>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</si>
  <si>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</si>
  <si>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</si>
  <si>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</si>
  <si>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</si>
  <si>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</si>
  <si>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</si>
  <si>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</si>
  <si>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</si>
  <si>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</si>
  <si>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</si>
  <si>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</si>
  <si>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</si>
  <si>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</si>
  <si>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</si>
  <si>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</si>
  <si>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</si>
  <si>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</si>
  <si>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</si>
  <si>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</si>
  <si>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</si>
  <si>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</si>
  <si>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</si>
  <si>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</si>
  <si>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</si>
  <si>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</si>
  <si>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</si>
  <si>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.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</si>
  <si>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</si>
  <si>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</si>
  <si>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</si>
  <si>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</si>
  <si>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</si>
  <si>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</si>
  <si>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对社会保障基金补助</t>
  </si>
  <si>
    <t xml:space="preserve">  对社会保险基金补助</t>
  </si>
  <si>
    <t>债务利息及费用支出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</si>
  <si>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</si>
  <si>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</si>
  <si>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</si>
  <si>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</si>
  <si>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</si>
  <si>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</si>
  <si>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</si>
  <si>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</si>
  <si>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>2022年经开区一般公共预算税收返还和转移支付决算表</t>
  </si>
  <si>
    <t>项目</t>
  </si>
  <si>
    <t xml:space="preserve">  返还性收入</t>
  </si>
  <si>
    <t xml:space="preserve">    所得税基数返还收入</t>
  </si>
  <si>
    <t xml:space="preserve">    成品油税费改革税收返还收入</t>
  </si>
  <si>
    <t xml:space="preserve">    增值税税收返还收入</t>
  </si>
  <si>
    <t xml:space="preserve">    消费税税收返还收入</t>
  </si>
  <si>
    <t xml:space="preserve">    增值税“五五分享”税收返还收入</t>
  </si>
  <si>
    <t xml:space="preserve">    其他返还性收入</t>
  </si>
  <si>
    <t>一般性转移支付决算数：</t>
  </si>
  <si>
    <t>（1）体制补助收入</t>
  </si>
  <si>
    <t>（2）均衡性转移支付收入</t>
  </si>
  <si>
    <t>（3）欠发达地区转移支付收入</t>
  </si>
  <si>
    <t>（4）县级基本财力保障机制奖补资金收入</t>
  </si>
  <si>
    <t>（5）结算补助收入</t>
  </si>
  <si>
    <t>（6）化解债务补助收入</t>
  </si>
  <si>
    <t>（7）资源枯竭型城市转移支付补助收入</t>
  </si>
  <si>
    <t>（8）企业事业单位划转补助收入</t>
  </si>
  <si>
    <t>（9）成品油价格和税费改革转移支付补助收入</t>
  </si>
  <si>
    <t>（10）公共安全共同财政事权转移支付收入</t>
  </si>
  <si>
    <t>（11）教育共同财政事权转移支付收入</t>
  </si>
  <si>
    <t>（12）基本养老保险和低保等转移支付收入</t>
  </si>
  <si>
    <t>（13）新型农村合作医疗等转移支付收入</t>
  </si>
  <si>
    <t>（14）农村综合改革转移支付收入</t>
  </si>
  <si>
    <t>（15）产粮(油)大县奖励资金收入</t>
  </si>
  <si>
    <t>（16）重点生态功能区转移支付收入</t>
  </si>
  <si>
    <t>（17）固定数额补助收入</t>
  </si>
  <si>
    <t>（18）其他一般性转移支付收入</t>
  </si>
  <si>
    <t>（19）科学技术共同财政事权转移支付收入</t>
  </si>
  <si>
    <t>（20）文化旅游体育与传媒共同财政事权转移支付收入</t>
  </si>
  <si>
    <t>（21）社会保障和就业共同财政事权转移支付收入</t>
  </si>
  <si>
    <t>（22）医疗卫生共同财政事权转移支付收入</t>
  </si>
  <si>
    <t>（23）节能环保共同财政事权转移支付收入</t>
  </si>
  <si>
    <t xml:space="preserve"> (24)农林水共同财政事权转移支付收入</t>
  </si>
  <si>
    <t>（25）交通运输共同财政事权转移支付收入</t>
  </si>
  <si>
    <t>（26）住房保障共同财政事权转移支付收入</t>
  </si>
  <si>
    <t>（27）一般公共服务共同财政事权转移支付收入</t>
  </si>
  <si>
    <t>（28）国防共同财政事权转移支付收入</t>
  </si>
  <si>
    <t>（29）灾害防治及应急管理共同财政事务转移支付收入</t>
  </si>
  <si>
    <t>（30）增值税留抵退税转移支付收入</t>
  </si>
  <si>
    <t>（31）其他退税减税降费转移支付收入</t>
  </si>
  <si>
    <t>（32）补充县区财力转移支付收入</t>
  </si>
  <si>
    <t>专项转移支付决算数：</t>
  </si>
  <si>
    <t>一般公共服务支出</t>
  </si>
  <si>
    <t xml:space="preserve">  其他共产党事务支出</t>
  </si>
  <si>
    <t xml:space="preserve">  其他一般公共服务支出</t>
  </si>
  <si>
    <t>外交支出</t>
  </si>
  <si>
    <t xml:space="preserve">  对外宣传</t>
  </si>
  <si>
    <t xml:space="preserve">  其他外交支出</t>
  </si>
  <si>
    <t>国防支出</t>
  </si>
  <si>
    <t xml:space="preserve">  现役部队</t>
  </si>
  <si>
    <t xml:space="preserve">  国防科研事业</t>
  </si>
  <si>
    <t xml:space="preserve">  专项工程</t>
  </si>
  <si>
    <t xml:space="preserve">  其他国防支出</t>
  </si>
  <si>
    <t>公共安全支出</t>
  </si>
  <si>
    <t xml:space="preserve">  其他公共安全支出</t>
  </si>
  <si>
    <t>教育支出</t>
  </si>
  <si>
    <t xml:space="preserve">  其他教育支出</t>
  </si>
  <si>
    <t>科学技术支出</t>
  </si>
  <si>
    <t xml:space="preserve">  其他科学技术支出</t>
  </si>
  <si>
    <t>文化体育与传媒支出</t>
  </si>
  <si>
    <t xml:space="preserve">  其他文化体育与传媒支出</t>
  </si>
  <si>
    <t>社会保障和就业支出</t>
  </si>
  <si>
    <t xml:space="preserve">  财政对社会保险基金的补助</t>
  </si>
  <si>
    <t xml:space="preserve">  行政事业单位离退休</t>
  </si>
  <si>
    <t xml:space="preserve">  其他社会保障和就业支出</t>
  </si>
  <si>
    <t>医疗卫生与计划生育支出</t>
  </si>
  <si>
    <t xml:space="preserve">  医疗卫生与计划生育管理事务</t>
  </si>
  <si>
    <t xml:space="preserve">  食品和药品监督管理事务</t>
  </si>
  <si>
    <t xml:space="preserve">  其他医疗卫生与计划生育支出</t>
  </si>
  <si>
    <t>节能环保支出</t>
  </si>
  <si>
    <t xml:space="preserve">    其中:排污费安排的支出</t>
  </si>
  <si>
    <t xml:space="preserve">  已垦草原退耕还草</t>
  </si>
  <si>
    <t xml:space="preserve">  能源节约利用</t>
  </si>
  <si>
    <t xml:space="preserve">  可再生能源</t>
  </si>
  <si>
    <t xml:space="preserve">  循环经济</t>
  </si>
  <si>
    <t xml:space="preserve">  其他节能环保支出</t>
  </si>
  <si>
    <t>城乡社区支出</t>
  </si>
  <si>
    <t xml:space="preserve">  城乡社区规划与管理</t>
  </si>
  <si>
    <t xml:space="preserve">  城乡社区环境卫生</t>
  </si>
  <si>
    <t xml:space="preserve">  建设市场管理与监督</t>
  </si>
  <si>
    <t xml:space="preserve">  其他城乡社区支出</t>
  </si>
  <si>
    <t>农林水支出</t>
  </si>
  <si>
    <t xml:space="preserve">    其中:水资源费安排的支出</t>
  </si>
  <si>
    <t xml:space="preserve">  其他农林水支出</t>
  </si>
  <si>
    <t>交通运输支出</t>
  </si>
  <si>
    <t xml:space="preserve">  其他交通运输支出</t>
  </si>
  <si>
    <t>资源勘探信息等支出</t>
  </si>
  <si>
    <t xml:space="preserve">  其他资源勘探信息等支出</t>
  </si>
  <si>
    <t>商业服务业等支出</t>
  </si>
  <si>
    <t xml:space="preserve">  其他商业服务业等支出</t>
  </si>
  <si>
    <t>金融支出</t>
  </si>
  <si>
    <t xml:space="preserve">  其他金融支出</t>
  </si>
  <si>
    <t>援助其他地区支出</t>
  </si>
  <si>
    <t>国土海洋气象等支出</t>
  </si>
  <si>
    <t xml:space="preserve">  国土资源事务</t>
  </si>
  <si>
    <t xml:space="preserve">  其他国土海洋气象等支出</t>
  </si>
  <si>
    <t>住房保障支出</t>
  </si>
  <si>
    <t>粮油物资储备支出</t>
  </si>
  <si>
    <t>灾害防治及应急管理</t>
  </si>
  <si>
    <t xml:space="preserve">  年初预留</t>
  </si>
  <si>
    <t>其他支出(类)</t>
  </si>
  <si>
    <t>债务付息支出</t>
  </si>
  <si>
    <t>债务发行费用支出</t>
  </si>
  <si>
    <t>2022年一般债务限额和余额情况表</t>
  </si>
  <si>
    <t>地   区</t>
  </si>
  <si>
    <t>2021年末地方政府一般债务余额</t>
  </si>
  <si>
    <t>2022年末地方政府一般债务余额</t>
  </si>
  <si>
    <t>经开区</t>
  </si>
  <si>
    <t xml:space="preserve"> </t>
  </si>
  <si>
    <t>一般公共预算财政拨款“三公”经费支出决算表</t>
  </si>
  <si>
    <t>编制单位：经开区2022年度部门决算汇总</t>
  </si>
  <si>
    <t>2022年度</t>
  </si>
  <si>
    <t>金额单位：万元</t>
  </si>
  <si>
    <t>项  目</t>
  </si>
  <si>
    <t>栏次</t>
  </si>
  <si>
    <t>年初预算数</t>
  </si>
  <si>
    <t>决算数</t>
  </si>
  <si>
    <t>行次</t>
  </si>
  <si>
    <t>一、“三公”经费支出</t>
  </si>
  <si>
    <t xml:space="preserve">  1.因公出国（境）费</t>
  </si>
  <si>
    <t xml:space="preserve">  2.公务用车购置及运行维护费</t>
  </si>
  <si>
    <t xml:space="preserve">    （1）公务用车购置费</t>
  </si>
  <si>
    <t xml:space="preserve">    （2）公务用车运行维护费</t>
  </si>
  <si>
    <t xml:space="preserve">  3.公务接待费</t>
  </si>
  <si>
    <t xml:space="preserve">    （1）国内接待费</t>
  </si>
  <si>
    <t>-</t>
  </si>
  <si>
    <t xml:space="preserve">         其中：外事接待费</t>
  </si>
  <si>
    <t xml:space="preserve">    （2）国（境）外接待费</t>
  </si>
  <si>
    <t>二、相关统计数</t>
  </si>
  <si>
    <t xml:space="preserve">  1.因公出国（境）团组数（个）</t>
  </si>
  <si>
    <t xml:space="preserve">  2.因公出国（境）人次数（人）</t>
  </si>
  <si>
    <t xml:space="preserve">  3.公务用车购置数（辆）</t>
  </si>
  <si>
    <t xml:space="preserve">  4.公务用车保有量（辆）</t>
  </si>
  <si>
    <t xml:space="preserve">  5.国内公务接待批次（个）</t>
  </si>
  <si>
    <t xml:space="preserve">    其中：外事接待批次（个）</t>
  </si>
  <si>
    <t xml:space="preserve">  6.国内公务接待人次（人）</t>
  </si>
  <si>
    <t xml:space="preserve">    其中：外事接待人次（人）</t>
  </si>
  <si>
    <t xml:space="preserve">  7.国（境）外公务接待批次（个）</t>
  </si>
  <si>
    <t xml:space="preserve">  8.国（境）外公务接待人次（人）</t>
  </si>
  <si>
    <t>2022年经开区政府性基金收入决算表</t>
  </si>
  <si>
    <t>散装水泥专项资金收入</t>
  </si>
  <si>
    <t>新型墙体材料专项基金收入</t>
  </si>
  <si>
    <t>政府住房基金收入</t>
  </si>
  <si>
    <t>城市公用事业附加收入</t>
  </si>
  <si>
    <t>国有土地收益基金收入</t>
  </si>
  <si>
    <t>农业土地开发资金收入</t>
  </si>
  <si>
    <t>国有土地使用权出让收入</t>
  </si>
  <si>
    <t>彩票公益金收入</t>
  </si>
  <si>
    <t>城市基础设施配套费收入</t>
  </si>
  <si>
    <t>污水处理费收入</t>
  </si>
  <si>
    <t>其他政府性基金收入</t>
  </si>
  <si>
    <t>政府性基金收入总计</t>
  </si>
  <si>
    <t>政府性基金上级补助收入</t>
  </si>
  <si>
    <t>政府性基金下级上解收入</t>
  </si>
  <si>
    <t>地方政府专项债务转贷收入</t>
  </si>
  <si>
    <t>基金预算上年结余</t>
  </si>
  <si>
    <t>调入资金</t>
  </si>
  <si>
    <t>2022年度经开区政府性基金预算支出决算表</t>
  </si>
  <si>
    <t>一、文化旅游体育与传媒支出</t>
  </si>
  <si>
    <t>二、社会保障和就业支出</t>
  </si>
  <si>
    <t>三、城乡社区支出</t>
  </si>
  <si>
    <t>四、农林水支出</t>
  </si>
  <si>
    <t>五、资源勘探信息等支出</t>
  </si>
  <si>
    <t>六、商业服务业等支出</t>
  </si>
  <si>
    <t>七、其他支出</t>
  </si>
  <si>
    <t>八、债务付息支出</t>
  </si>
  <si>
    <t>九、债务发行费用支出</t>
  </si>
  <si>
    <t xml:space="preserve">   政府性基金支出合计</t>
  </si>
  <si>
    <t>政府性基金补助下级支出</t>
  </si>
  <si>
    <t>政府性基金上解上级支出</t>
  </si>
  <si>
    <t>政府性基金调出资金</t>
  </si>
  <si>
    <t>地方政府专项债务还本支出</t>
  </si>
  <si>
    <t>债务转贷支出</t>
  </si>
  <si>
    <t>政府性基金年终结余</t>
  </si>
  <si>
    <t>支出总计</t>
  </si>
  <si>
    <t>2021年度经开区政府性基金本级支出决算表</t>
  </si>
  <si>
    <t>国家电影事业发展专项资金安排的支出</t>
  </si>
  <si>
    <t xml:space="preserve">  大中型水库移民后期扶持基金支出</t>
  </si>
  <si>
    <t xml:space="preserve">  小型水库移民扶助基金及对应专项债务收入安排的支出</t>
  </si>
  <si>
    <t xml:space="preserve">  国有土地使用权出让收入及对应专项债务收入安排的支出</t>
  </si>
  <si>
    <t xml:space="preserve">  城市公用事业附加及对应专项债务收入安排的支出</t>
  </si>
  <si>
    <t xml:space="preserve">  国有土地收益基金及对应专项债务收入安排的支出</t>
  </si>
  <si>
    <t xml:space="preserve">  农业土地开发资金及对应专项债务收入安排的支出</t>
  </si>
  <si>
    <t xml:space="preserve">  新增建设用地土地有偿使用费及对应专项债务收入安排的支出</t>
  </si>
  <si>
    <t xml:space="preserve">  城市基础设施配套费及对应专项债务收入安排的支出</t>
  </si>
  <si>
    <t xml:space="preserve">  污水处理费及对应专项债务收入安排的支出</t>
  </si>
  <si>
    <t xml:space="preserve">  土地储备专项债券收入安排支出</t>
  </si>
  <si>
    <t xml:space="preserve">  城市基础设施配套费对应专项债务收入安排的支出</t>
  </si>
  <si>
    <t xml:space="preserve">  新菜地开发建设基金及对应专项债务收入安排的支出</t>
  </si>
  <si>
    <t xml:space="preserve">  大中型水库库区基金及对应专项债务收入安排的支出</t>
  </si>
  <si>
    <t xml:space="preserve">  三峡水库库区基金支出</t>
  </si>
  <si>
    <t xml:space="preserve">  南水北调工程基金及对应专项债务收入安排的支出</t>
  </si>
  <si>
    <t xml:space="preserve">  国家重大水利工程建设基金及对应专项债务收入安排的支出</t>
  </si>
  <si>
    <t>五、交通运输支出</t>
  </si>
  <si>
    <t xml:space="preserve">  海南省高等级公路车辆通行附加费及对应专项债务收入安排的支出</t>
  </si>
  <si>
    <t xml:space="preserve">  车辆通行费及对应专项债务收入安排的支出</t>
  </si>
  <si>
    <t xml:space="preserve">  港口建设费及对应专项债务收入安排的支出</t>
  </si>
  <si>
    <t xml:space="preserve">  铁路建设基金支出</t>
  </si>
  <si>
    <t xml:space="preserve">  船舶油污损害赔偿基金支出</t>
  </si>
  <si>
    <t xml:space="preserve">  民航发展基金支出</t>
  </si>
  <si>
    <t>六、资源勘探信息等支出</t>
  </si>
  <si>
    <t xml:space="preserve">  散装水泥专项资金及对应专项债务收入安排的支出</t>
  </si>
  <si>
    <t xml:space="preserve">  新型墙体材料专项基金及对应专项债务收入安排的支出</t>
  </si>
  <si>
    <t xml:space="preserve">  农网还贷资金支出</t>
  </si>
  <si>
    <t xml:space="preserve">  彩票发行销售机构业务费安排的支出</t>
  </si>
  <si>
    <t xml:space="preserve">  彩票公益金及对应专项债务收入安排的支出</t>
  </si>
  <si>
    <t xml:space="preserve">  烟草企业上缴专项收入安排的支出</t>
  </si>
  <si>
    <t xml:space="preserve">  其他政府性基金及对应专项债务收入安排的支出</t>
  </si>
  <si>
    <t>政府性基金预算支出合计</t>
  </si>
  <si>
    <t>2022年经开区政府性基金转移支付决算表（分地区）</t>
  </si>
  <si>
    <t>地区</t>
  </si>
  <si>
    <t>专项转移支付决算数</t>
  </si>
  <si>
    <t>2022年经开区地方政府性基金转移支付决算表（分项目）</t>
  </si>
  <si>
    <t>一、大中型水库移民后期扶持基金支出</t>
  </si>
  <si>
    <t>二、小型水库移民扶助基金及对应专项债务收入安排的支出</t>
  </si>
  <si>
    <t>三、新增建设用地土地有偿使用费及对应专项债务收入安排的支出</t>
  </si>
  <si>
    <t>四、大中型水库库区基金及对应专项债务收入安排的支出</t>
  </si>
  <si>
    <t>五、彩票公益金及对应专项债务收入安排的支出</t>
  </si>
  <si>
    <t>六、散装水泥专项资金及对应专项债务收入安排的支出</t>
  </si>
  <si>
    <t>七、国家电影实业发展专项资金安排的支出</t>
  </si>
  <si>
    <t>八、其他政府性基金及对应专项债务收入安排的支出</t>
  </si>
  <si>
    <t>对地方政府性基金转移支付</t>
  </si>
  <si>
    <t>2022年经开区政府专项债务限额和余额表</t>
  </si>
  <si>
    <t>2021年末地方政府专项债务余额</t>
  </si>
  <si>
    <t>2022年末地方政府专项债务限额</t>
  </si>
  <si>
    <t>2022年经开区国有资本经营预算收入决算表</t>
  </si>
  <si>
    <t>科目名称（功能）</t>
  </si>
  <si>
    <t>一、利润收入</t>
  </si>
  <si>
    <t>南昌工业控股集团有限公司</t>
  </si>
  <si>
    <t>江铃汽车集团公司</t>
  </si>
  <si>
    <t>南昌市政公用投资控股有限责任公司</t>
  </si>
  <si>
    <t>南昌城市建设投资发展有限公司</t>
  </si>
  <si>
    <t>江西南昌旅游集团有限公司</t>
  </si>
  <si>
    <t>江西长运集团有限公司</t>
  </si>
  <si>
    <t>南昌对外工程总公司</t>
  </si>
  <si>
    <t>南昌市建筑工程集团有限公司</t>
  </si>
  <si>
    <t>南昌第一建筑工程公司</t>
  </si>
  <si>
    <t>南昌水利投资发展有限公司</t>
  </si>
  <si>
    <t>南昌市水利电力建设公司</t>
  </si>
  <si>
    <t>国营南昌肉类联合加工厂</t>
  </si>
  <si>
    <t>南昌市交通职业培训中心</t>
  </si>
  <si>
    <t>南昌市第三粮食仓库仓储经营开发部</t>
  </si>
  <si>
    <t>南昌市第八建筑工程公司</t>
  </si>
  <si>
    <t>二、股利、股息收入</t>
  </si>
  <si>
    <t>国有控股公司股利、股息收入</t>
  </si>
  <si>
    <t>国有参股公司股利、股息收入</t>
  </si>
  <si>
    <t>三、产权转让收入</t>
  </si>
  <si>
    <t>国有股权、股份转让收入</t>
  </si>
  <si>
    <t>四、清算收入</t>
  </si>
  <si>
    <t>五、其他国有资本经营预算收入</t>
  </si>
  <si>
    <t>六、上级补助收入</t>
  </si>
  <si>
    <t>合计</t>
  </si>
  <si>
    <t>加：上年结转</t>
  </si>
  <si>
    <t>2019年经开区国有资本经营预算支出决算表</t>
  </si>
  <si>
    <t xml:space="preserve"> 单位：万元</t>
  </si>
  <si>
    <t>一、教育支出</t>
  </si>
  <si>
    <t xml:space="preserve">    国有资本经营预算支出</t>
  </si>
  <si>
    <t xml:space="preserve">      国有经济结构调整支出</t>
  </si>
  <si>
    <t xml:space="preserve">      公益性设施投资补助支出</t>
  </si>
  <si>
    <t xml:space="preserve">      战略性产业发展支出</t>
  </si>
  <si>
    <t xml:space="preserve">      生态环境保护支出</t>
  </si>
  <si>
    <t xml:space="preserve">      改革成本支出</t>
  </si>
  <si>
    <t xml:space="preserve">      其他国有资本经营预算支出</t>
  </si>
  <si>
    <t>六、农林水支出</t>
  </si>
  <si>
    <t xml:space="preserve">  解决历史遗留问题及改革成本支出</t>
  </si>
  <si>
    <t>七、交通运输支出</t>
  </si>
  <si>
    <t>八、资源勘探信息等支出</t>
  </si>
  <si>
    <t xml:space="preserve">      对外投资合作支出</t>
  </si>
  <si>
    <t>九、商业服务业等支出</t>
  </si>
  <si>
    <t xml:space="preserve">      支持科技进步支出</t>
  </si>
  <si>
    <t>十、其他支出</t>
  </si>
  <si>
    <t xml:space="preserve">   国有资本经营预算支出</t>
  </si>
  <si>
    <t>十一、转移性支出</t>
  </si>
  <si>
    <t xml:space="preserve">   调出资金</t>
  </si>
  <si>
    <t xml:space="preserve">   国有资本经营预算调出资金</t>
  </si>
  <si>
    <t>合     计</t>
  </si>
  <si>
    <t>结转下年支出</t>
  </si>
  <si>
    <r>
      <rPr>
        <sz val="9"/>
        <rFont val="宋体"/>
        <charset val="134"/>
      </rPr>
      <t xml:space="preserve">                     </t>
    </r>
    <r>
      <rPr>
        <b/>
        <sz val="10"/>
        <rFont val="宋体"/>
        <charset val="134"/>
      </rPr>
      <t>总</t>
    </r>
    <r>
      <rPr>
        <b/>
        <sz val="10"/>
        <rFont val="Arial"/>
        <charset val="134"/>
      </rPr>
      <t xml:space="preserve">         </t>
    </r>
    <r>
      <rPr>
        <b/>
        <sz val="10"/>
        <rFont val="宋体"/>
        <charset val="134"/>
      </rPr>
      <t>计</t>
    </r>
  </si>
  <si>
    <t>2022年经开区本级社保基金预算收入决算表</t>
  </si>
  <si>
    <t xml:space="preserve">      单位：万元</t>
  </si>
  <si>
    <t>收入项目</t>
  </si>
  <si>
    <t>决算数为上年数
的%</t>
  </si>
  <si>
    <t>其中：保险费收入</t>
  </si>
  <si>
    <t xml:space="preserve">      财政补贴收入</t>
  </si>
  <si>
    <t xml:space="preserve">      其他社会保险基金收入</t>
  </si>
  <si>
    <t>一、企业职工基本养老保险基金收入</t>
  </si>
  <si>
    <t xml:space="preserve">      其他基本养老保险基金收入</t>
  </si>
  <si>
    <t>二、机关事业单位基本养老保险基金收入</t>
  </si>
  <si>
    <t>三、城镇职工基本医疗保险基金收入</t>
  </si>
  <si>
    <t>四、工伤保险基金收入</t>
  </si>
  <si>
    <t xml:space="preserve">      其他工伤保险基金收入</t>
  </si>
  <si>
    <t>五、失业保险基金收入</t>
  </si>
  <si>
    <t xml:space="preserve">      其他失业保险基金收入</t>
  </si>
  <si>
    <t>六、生育保险基金收入</t>
  </si>
  <si>
    <t xml:space="preserve">      其他生育养老保险基金收入</t>
  </si>
  <si>
    <t>七、城乡居民基本医疗保险基金收入</t>
  </si>
  <si>
    <t xml:space="preserve">      其他城乡居民基本医疗保险基金收入</t>
  </si>
  <si>
    <t>2022年经开区本级社会保险基金预算支出决算表</t>
  </si>
  <si>
    <t>支出项目</t>
  </si>
  <si>
    <t>经开区社会保险基金支出合计</t>
  </si>
  <si>
    <t>其中：社会保险待遇支出</t>
  </si>
  <si>
    <t xml:space="preserve">     其他社会保险基金支出</t>
  </si>
  <si>
    <t>一、企业职工基本养老保险基金支出</t>
  </si>
  <si>
    <t>其中：基本养老保险基金支出</t>
  </si>
  <si>
    <t xml:space="preserve">      其他基本养老保险基金支出</t>
  </si>
  <si>
    <t>二、机关事业单位基本养老保险基金支出</t>
  </si>
  <si>
    <t>三、城镇职工基本医疗保险基金支出</t>
  </si>
  <si>
    <t>其中：基本医疗保险待遇支出</t>
  </si>
  <si>
    <t xml:space="preserve">      其他基本医疗保险基金支出</t>
  </si>
  <si>
    <t>四、工伤保险基金支出</t>
  </si>
  <si>
    <t>其中：工伤保险待遇支出</t>
  </si>
  <si>
    <t xml:space="preserve">      其他工伤保险基金支出</t>
  </si>
  <si>
    <t>五、失业保险基金支出</t>
  </si>
  <si>
    <t>其中：失业保险待遇支出</t>
  </si>
  <si>
    <t xml:space="preserve">      其他失业保险基金支出</t>
  </si>
  <si>
    <t>六、生育保险基金支出</t>
  </si>
  <si>
    <t>其中：生育保险待遇支出</t>
  </si>
  <si>
    <t xml:space="preserve">      其他生育保险基金支出</t>
  </si>
  <si>
    <t>七、城乡居民基本医疗保险基金支出</t>
  </si>
  <si>
    <t>其中：城乡居民基本医疗保险待遇支出</t>
  </si>
  <si>
    <t xml:space="preserve">      其他城乡居民基本医疗保险基金支出</t>
  </si>
  <si>
    <t>2022年经开区本级社会保险基金预算结余表</t>
  </si>
  <si>
    <t>经开区社会保险基金年末滚存结余合计</t>
  </si>
  <si>
    <t>一、企业职工基本养老保险基金年末滚存结余</t>
  </si>
  <si>
    <t>二、机关事业单位基本养老保险基金年末滚存结余</t>
  </si>
  <si>
    <t>三、城镇职工基本医疗保险基金年末滚存结余</t>
  </si>
  <si>
    <t>四、工伤保险基金年末滚存结余</t>
  </si>
  <si>
    <t>五、失业保险基金年末滚存结余</t>
  </si>
  <si>
    <t>六、生育保险基金年末滚存结余</t>
  </si>
  <si>
    <t>七、城乡居民基本医疗保险基金年末滚存结余</t>
  </si>
  <si>
    <t>2022年经开区地方政府债券发行、还本付息决算表</t>
  </si>
  <si>
    <t>金额</t>
  </si>
  <si>
    <t>一、2021年末地方政府债务余额</t>
  </si>
  <si>
    <t xml:space="preserve">其中：一般债务 </t>
  </si>
  <si>
    <t xml:space="preserve">      专项债务 </t>
  </si>
  <si>
    <t xml:space="preserve">二、2022年地方政府债务发行决算数 </t>
  </si>
  <si>
    <t>其中：一般债券发行额</t>
  </si>
  <si>
    <t xml:space="preserve">      专项债券发行额</t>
  </si>
  <si>
    <t>三、2022年地方政府债务还本决算数</t>
  </si>
  <si>
    <t>四、2022年地方政府债务付息决算数</t>
  </si>
  <si>
    <t>五、2022年末地方政府债务余额决算数</t>
  </si>
</sst>
</file>

<file path=xl/styles.xml><?xml version="1.0" encoding="utf-8"?>
<styleSheet xmlns="http://schemas.openxmlformats.org/spreadsheetml/2006/main" xmlns:xr9="http://schemas.microsoft.com/office/spreadsheetml/2016/revision9">
  <numFmts count="11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_ "/>
    <numFmt numFmtId="177" formatCode="#,##0_);[Red]\(#,##0\)"/>
    <numFmt numFmtId="178" formatCode="0.0%"/>
    <numFmt numFmtId="179" formatCode="0.00_);[Red]\(0.00\)"/>
    <numFmt numFmtId="180" formatCode="0_);[Red]\(0\)"/>
    <numFmt numFmtId="181" formatCode="0.00_ "/>
    <numFmt numFmtId="182" formatCode="0_ "/>
  </numFmts>
  <fonts count="40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2"/>
      <color theme="1"/>
      <name val="仿宋_GB2312"/>
      <charset val="134"/>
    </font>
    <font>
      <sz val="10"/>
      <color theme="1"/>
      <name val="仿宋_GB2312"/>
      <charset val="134"/>
    </font>
    <font>
      <b/>
      <sz val="12"/>
      <color theme="1"/>
      <name val="仿宋_GB2312"/>
      <charset val="134"/>
    </font>
    <font>
      <b/>
      <sz val="16"/>
      <name val="宋体"/>
      <charset val="134"/>
    </font>
    <font>
      <b/>
      <sz val="18"/>
      <name val="宋体"/>
      <charset val="134"/>
    </font>
    <font>
      <sz val="11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b/>
      <sz val="11"/>
      <color theme="1"/>
      <name val="宋体"/>
      <charset val="134"/>
      <scheme val="minor"/>
    </font>
    <font>
      <sz val="18"/>
      <name val="宋体"/>
      <charset val="134"/>
    </font>
    <font>
      <b/>
      <sz val="11"/>
      <name val="宋体"/>
      <charset val="134"/>
    </font>
    <font>
      <sz val="20"/>
      <color indexed="8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Helv"/>
      <charset val="134"/>
    </font>
    <font>
      <sz val="9"/>
      <name val="宋体"/>
      <charset val="134"/>
    </font>
    <font>
      <b/>
      <sz val="10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4" borderId="8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5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8" fillId="6" borderId="11" applyNumberFormat="0" applyAlignment="0" applyProtection="0">
      <alignment vertical="center"/>
    </xf>
    <xf numFmtId="0" fontId="29" fillId="7" borderId="13" applyNumberFormat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17" fillId="0" borderId="0"/>
    <xf numFmtId="0" fontId="37" fillId="0" borderId="0"/>
    <xf numFmtId="0" fontId="17" fillId="0" borderId="0"/>
  </cellStyleXfs>
  <cellXfs count="13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176" fontId="4" fillId="0" borderId="1" xfId="0" applyNumberFormat="1" applyFont="1" applyBorder="1">
      <alignment vertical="center"/>
    </xf>
    <xf numFmtId="0" fontId="2" fillId="0" borderId="1" xfId="0" applyFont="1" applyBorder="1">
      <alignment vertical="center"/>
    </xf>
    <xf numFmtId="176" fontId="2" fillId="0" borderId="1" xfId="0" applyNumberFormat="1" applyFont="1" applyBorder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 applyFill="1" applyBorder="1" applyAlignment="1">
      <alignment horizontal="right" vertical="center"/>
    </xf>
    <xf numFmtId="0" fontId="8" fillId="0" borderId="1" xfId="51" applyNumberFormat="1" applyFont="1" applyFill="1" applyBorder="1" applyAlignment="1" applyProtection="1">
      <alignment horizontal="left" vertical="center"/>
    </xf>
    <xf numFmtId="177" fontId="9" fillId="0" borderId="1" xfId="0" applyNumberFormat="1" applyFont="1" applyBorder="1" applyAlignment="1">
      <alignment horizontal="right" vertical="center"/>
    </xf>
    <xf numFmtId="0" fontId="9" fillId="0" borderId="1" xfId="51" applyNumberFormat="1" applyFont="1" applyFill="1" applyBorder="1" applyAlignment="1" applyProtection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177" fontId="9" fillId="0" borderId="1" xfId="0" applyNumberFormat="1" applyFont="1" applyFill="1" applyBorder="1" applyAlignment="1">
      <alignment horizontal="right" vertical="center"/>
    </xf>
    <xf numFmtId="178" fontId="9" fillId="0" borderId="1" xfId="0" applyNumberFormat="1" applyFont="1" applyBorder="1" applyAlignment="1">
      <alignment vertical="center" wrapText="1"/>
    </xf>
    <xf numFmtId="178" fontId="9" fillId="0" borderId="1" xfId="0" applyNumberFormat="1" applyFont="1" applyBorder="1">
      <alignment vertical="center"/>
    </xf>
    <xf numFmtId="179" fontId="0" fillId="0" borderId="2" xfId="0" applyNumberFormat="1" applyBorder="1" applyAlignment="1">
      <alignment horizontal="center" vertical="center"/>
    </xf>
    <xf numFmtId="0" fontId="10" fillId="0" borderId="1" xfId="51" applyNumberFormat="1" applyFont="1" applyFill="1" applyBorder="1" applyAlignment="1" applyProtection="1">
      <alignment horizontal="center" vertical="center"/>
    </xf>
    <xf numFmtId="179" fontId="10" fillId="0" borderId="1" xfId="51" applyNumberFormat="1" applyFont="1" applyFill="1" applyBorder="1" applyAlignment="1" applyProtection="1">
      <alignment horizontal="center" vertical="center"/>
    </xf>
    <xf numFmtId="0" fontId="10" fillId="0" borderId="1" xfId="51" applyNumberFormat="1" applyFont="1" applyFill="1" applyBorder="1" applyAlignment="1" applyProtection="1">
      <alignment horizontal="center" vertical="center" wrapText="1"/>
    </xf>
    <xf numFmtId="0" fontId="11" fillId="0" borderId="1" xfId="0" applyFont="1" applyBorder="1">
      <alignment vertical="center"/>
    </xf>
    <xf numFmtId="0" fontId="11" fillId="0" borderId="1" xfId="0" applyFont="1" applyBorder="1" applyAlignment="1">
      <alignment horizontal="center" vertical="center"/>
    </xf>
    <xf numFmtId="0" fontId="9" fillId="0" borderId="1" xfId="51" applyNumberFormat="1" applyFont="1" applyFill="1" applyBorder="1" applyAlignment="1" applyProtection="1">
      <alignment horizontal="center" vertical="center"/>
    </xf>
    <xf numFmtId="0" fontId="7" fillId="0" borderId="1" xfId="51" applyNumberFormat="1" applyFont="1" applyFill="1" applyBorder="1" applyAlignment="1" applyProtection="1">
      <alignment horizontal="center" vertical="center" wrapText="1"/>
    </xf>
    <xf numFmtId="180" fontId="7" fillId="0" borderId="1" xfId="51" applyNumberFormat="1" applyFont="1" applyFill="1" applyBorder="1" applyAlignment="1" applyProtection="1">
      <alignment horizontal="center" vertical="center" wrapText="1"/>
    </xf>
    <xf numFmtId="178" fontId="7" fillId="0" borderId="1" xfId="51" applyNumberFormat="1" applyFont="1" applyFill="1" applyBorder="1" applyAlignment="1" applyProtection="1">
      <alignment horizontal="center" vertical="center" wrapText="1"/>
    </xf>
    <xf numFmtId="180" fontId="0" fillId="0" borderId="2" xfId="0" applyNumberFormat="1" applyBorder="1" applyAlignment="1">
      <alignment horizontal="center" vertical="center"/>
    </xf>
    <xf numFmtId="180" fontId="0" fillId="0" borderId="0" xfId="0" applyNumberFormat="1">
      <alignment vertical="center"/>
    </xf>
    <xf numFmtId="178" fontId="0" fillId="0" borderId="0" xfId="0" applyNumberFormat="1">
      <alignment vertical="center"/>
    </xf>
    <xf numFmtId="178" fontId="9" fillId="0" borderId="0" xfId="0" applyNumberFormat="1" applyFont="1">
      <alignment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176" fontId="7" fillId="0" borderId="5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10" fontId="0" fillId="0" borderId="1" xfId="0" applyNumberFormat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13" fillId="0" borderId="1" xfId="0" applyFont="1" applyBorder="1" applyAlignment="1">
      <alignment horizontal="center" vertical="center"/>
    </xf>
    <xf numFmtId="3" fontId="13" fillId="0" borderId="1" xfId="50" applyNumberFormat="1" applyFont="1" applyFill="1" applyBorder="1" applyAlignment="1" applyProtection="1">
      <alignment horizontal="center" vertical="center"/>
      <protection locked="0"/>
    </xf>
    <xf numFmtId="176" fontId="9" fillId="2" borderId="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right" vertical="center"/>
    </xf>
    <xf numFmtId="177" fontId="0" fillId="0" borderId="0" xfId="0" applyNumberFormat="1" applyBorder="1">
      <alignment vertical="center"/>
    </xf>
    <xf numFmtId="0" fontId="0" fillId="0" borderId="0" xfId="0" applyBorder="1">
      <alignment vertical="center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177" fontId="7" fillId="0" borderId="1" xfId="51" applyNumberFormat="1" applyFont="1" applyFill="1" applyBorder="1" applyAlignment="1" applyProtection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left" vertical="center" wrapText="1"/>
    </xf>
    <xf numFmtId="10" fontId="9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vertical="center"/>
    </xf>
    <xf numFmtId="0" fontId="8" fillId="0" borderId="1" xfId="0" applyNumberFormat="1" applyFont="1" applyFill="1" applyBorder="1" applyAlignment="1" applyProtection="1">
      <alignment vertical="center"/>
    </xf>
    <xf numFmtId="177" fontId="9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8" fillId="0" borderId="1" xfId="0" applyNumberFormat="1" applyFont="1" applyFill="1" applyBorder="1" applyAlignment="1" applyProtection="1">
      <alignment horizontal="left" vertical="center"/>
    </xf>
    <xf numFmtId="181" fontId="7" fillId="0" borderId="1" xfId="51" applyNumberFormat="1" applyFont="1" applyFill="1" applyBorder="1" applyAlignment="1" applyProtection="1">
      <alignment horizontal="center" vertical="center" wrapText="1"/>
    </xf>
    <xf numFmtId="0" fontId="7" fillId="0" borderId="1" xfId="51" applyNumberFormat="1" applyFont="1" applyFill="1" applyBorder="1" applyAlignment="1" applyProtection="1">
      <alignment horizontal="right" vertical="center" wrapText="1"/>
    </xf>
    <xf numFmtId="177" fontId="9" fillId="0" borderId="1" xfId="0" applyNumberFormat="1" applyFont="1" applyBorder="1" applyAlignment="1">
      <alignment vertical="center"/>
    </xf>
    <xf numFmtId="10" fontId="9" fillId="0" borderId="1" xfId="0" applyNumberFormat="1" applyFont="1" applyBorder="1">
      <alignment vertical="center"/>
    </xf>
    <xf numFmtId="177" fontId="8" fillId="0" borderId="1" xfId="0" applyNumberFormat="1" applyFont="1" applyFill="1" applyBorder="1" applyAlignment="1" applyProtection="1">
      <alignment vertical="center"/>
    </xf>
    <xf numFmtId="0" fontId="9" fillId="0" borderId="1" xfId="0" applyNumberFormat="1" applyFont="1" applyFill="1" applyBorder="1" applyAlignment="1" applyProtection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vertical="center"/>
    </xf>
    <xf numFmtId="0" fontId="6" fillId="0" borderId="0" xfId="0" applyNumberFormat="1" applyFont="1" applyFill="1" applyAlignment="1" applyProtection="1">
      <alignment horizontal="center" vertical="center"/>
    </xf>
    <xf numFmtId="0" fontId="9" fillId="0" borderId="0" xfId="0" applyNumberFormat="1" applyFont="1" applyFill="1" applyAlignment="1" applyProtection="1">
      <alignment horizontal="right" vertical="center"/>
    </xf>
    <xf numFmtId="0" fontId="7" fillId="0" borderId="0" xfId="0" applyFont="1">
      <alignment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left" vertical="center"/>
    </xf>
    <xf numFmtId="177" fontId="9" fillId="0" borderId="1" xfId="49" applyNumberFormat="1" applyFont="1" applyFill="1" applyBorder="1" applyAlignment="1" applyProtection="1">
      <alignment horizontal="center" vertical="center"/>
    </xf>
    <xf numFmtId="10" fontId="9" fillId="0" borderId="1" xfId="0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 applyProtection="1">
      <alignment vertical="center"/>
    </xf>
    <xf numFmtId="0" fontId="9" fillId="0" borderId="6" xfId="0" applyNumberFormat="1" applyFont="1" applyFill="1" applyBorder="1" applyAlignment="1" applyProtection="1">
      <alignment vertical="center"/>
    </xf>
    <xf numFmtId="177" fontId="8" fillId="0" borderId="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3" fontId="16" fillId="0" borderId="1" xfId="0" applyNumberFormat="1" applyFont="1" applyBorder="1" applyAlignment="1">
      <alignment horizontal="right" vertical="center" shrinkToFit="1"/>
    </xf>
    <xf numFmtId="4" fontId="16" fillId="0" borderId="1" xfId="0" applyNumberFormat="1" applyFont="1" applyBorder="1" applyAlignment="1">
      <alignment horizontal="right" vertical="center" shrinkToFit="1"/>
    </xf>
    <xf numFmtId="0" fontId="16" fillId="0" borderId="1" xfId="0" applyFont="1" applyBorder="1" applyAlignment="1">
      <alignment horizontal="center" vertical="center" shrinkToFit="1"/>
    </xf>
    <xf numFmtId="3" fontId="16" fillId="0" borderId="1" xfId="0" applyNumberFormat="1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 shrinkToFit="1"/>
    </xf>
    <xf numFmtId="176" fontId="0" fillId="2" borderId="3" xfId="0" applyNumberFormat="1" applyFill="1" applyBorder="1" applyAlignment="1">
      <alignment horizontal="center" vertical="center"/>
    </xf>
    <xf numFmtId="176" fontId="0" fillId="2" borderId="5" xfId="0" applyNumberFormat="1" applyFill="1" applyBorder="1" applyAlignment="1">
      <alignment horizontal="center" vertical="center"/>
    </xf>
    <xf numFmtId="182" fontId="0" fillId="2" borderId="0" xfId="0" applyNumberFormat="1" applyFill="1">
      <alignment vertical="center"/>
    </xf>
    <xf numFmtId="0" fontId="6" fillId="0" borderId="0" xfId="0" applyFont="1" applyAlignment="1">
      <alignment horizontal="center" vertical="center" wrapText="1"/>
    </xf>
    <xf numFmtId="182" fontId="6" fillId="2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82" fontId="0" fillId="2" borderId="0" xfId="0" applyNumberForma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82" fontId="10" fillId="0" borderId="1" xfId="0" applyNumberFormat="1" applyFont="1" applyBorder="1" applyAlignment="1">
      <alignment horizontal="center" vertical="center"/>
    </xf>
    <xf numFmtId="182" fontId="10" fillId="2" borderId="1" xfId="0" applyNumberFormat="1" applyFont="1" applyFill="1" applyBorder="1" applyAlignment="1">
      <alignment horizontal="center" vertical="center"/>
    </xf>
    <xf numFmtId="177" fontId="10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182" fontId="8" fillId="0" borderId="1" xfId="0" applyNumberFormat="1" applyFont="1" applyBorder="1" applyAlignment="1">
      <alignment horizontal="right" vertical="center"/>
    </xf>
    <xf numFmtId="182" fontId="8" fillId="2" borderId="1" xfId="0" applyNumberFormat="1" applyFont="1" applyFill="1" applyBorder="1" applyAlignment="1">
      <alignment horizontal="right" vertical="center"/>
    </xf>
    <xf numFmtId="177" fontId="9" fillId="0" borderId="1" xfId="49" applyNumberFormat="1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vertical="center"/>
    </xf>
    <xf numFmtId="0" fontId="7" fillId="0" borderId="1" xfId="51" applyNumberFormat="1" applyFont="1" applyFill="1" applyBorder="1" applyAlignment="1" applyProtection="1">
      <alignment horizontal="center" vertical="center"/>
    </xf>
    <xf numFmtId="180" fontId="7" fillId="0" borderId="1" xfId="51" applyNumberFormat="1" applyFont="1" applyFill="1" applyBorder="1" applyAlignment="1" applyProtection="1">
      <alignment horizontal="center" vertical="center"/>
    </xf>
    <xf numFmtId="0" fontId="7" fillId="0" borderId="7" xfId="51" applyNumberFormat="1" applyFont="1" applyFill="1" applyBorder="1" applyAlignment="1" applyProtection="1">
      <alignment horizontal="center" vertical="center"/>
    </xf>
    <xf numFmtId="177" fontId="9" fillId="0" borderId="1" xfId="49" applyNumberFormat="1" applyFont="1" applyBorder="1" applyAlignment="1">
      <alignment horizontal="center" vertical="center"/>
    </xf>
    <xf numFmtId="0" fontId="6" fillId="3" borderId="0" xfId="49" applyNumberFormat="1" applyFont="1" applyFill="1" applyAlignment="1" applyProtection="1">
      <alignment horizontal="center" vertical="center"/>
    </xf>
    <xf numFmtId="0" fontId="9" fillId="0" borderId="2" xfId="49" applyNumberFormat="1" applyFont="1" applyFill="1" applyBorder="1" applyAlignment="1" applyProtection="1">
      <alignment horizontal="right" vertical="center"/>
    </xf>
    <xf numFmtId="0" fontId="17" fillId="0" borderId="0" xfId="49"/>
    <xf numFmtId="10" fontId="7" fillId="0" borderId="0" xfId="49" applyNumberFormat="1" applyFont="1"/>
    <xf numFmtId="10" fontId="7" fillId="0" borderId="1" xfId="51" applyNumberFormat="1" applyFont="1" applyFill="1" applyBorder="1" applyAlignment="1" applyProtection="1">
      <alignment horizontal="center" vertical="center" wrapText="1"/>
    </xf>
    <xf numFmtId="10" fontId="9" fillId="0" borderId="1" xfId="49" applyNumberFormat="1" applyFont="1" applyBorder="1" applyAlignment="1">
      <alignment horizontal="center" vertical="center"/>
    </xf>
    <xf numFmtId="0" fontId="7" fillId="0" borderId="2" xfId="49" applyNumberFormat="1" applyFont="1" applyFill="1" applyBorder="1" applyAlignment="1" applyProtection="1">
      <alignment horizontal="right" vertical="center"/>
    </xf>
    <xf numFmtId="179" fontId="7" fillId="0" borderId="1" xfId="51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/>
    </xf>
    <xf numFmtId="3" fontId="9" fillId="0" borderId="1" xfId="0" applyNumberFormat="1" applyFont="1" applyFill="1" applyBorder="1" applyAlignment="1" applyProtection="1">
      <alignment horizontal="left" vertical="center"/>
    </xf>
    <xf numFmtId="177" fontId="0" fillId="0" borderId="0" xfId="0" applyNumberFormat="1">
      <alignment vertical="center"/>
    </xf>
    <xf numFmtId="0" fontId="6" fillId="0" borderId="0" xfId="51" applyNumberFormat="1" applyFont="1" applyFill="1" applyAlignment="1" applyProtection="1">
      <alignment horizontal="center" vertical="center"/>
    </xf>
    <xf numFmtId="0" fontId="9" fillId="0" borderId="2" xfId="51" applyNumberFormat="1" applyFont="1" applyFill="1" applyBorder="1" applyAlignment="1" applyProtection="1">
      <alignment horizontal="right" vertical="center"/>
    </xf>
    <xf numFmtId="0" fontId="17" fillId="0" borderId="0" xfId="51"/>
    <xf numFmtId="179" fontId="7" fillId="0" borderId="0" xfId="51" applyNumberFormat="1" applyFont="1"/>
    <xf numFmtId="0" fontId="9" fillId="0" borderId="1" xfId="51" applyNumberFormat="1" applyFont="1" applyFill="1" applyBorder="1" applyAlignment="1" applyProtection="1">
      <alignment vertical="center"/>
    </xf>
    <xf numFmtId="177" fontId="9" fillId="0" borderId="1" xfId="51" applyNumberFormat="1" applyFont="1" applyFill="1" applyBorder="1" applyAlignment="1" applyProtection="1">
      <alignment horizontal="center" vertical="center"/>
    </xf>
    <xf numFmtId="10" fontId="9" fillId="0" borderId="1" xfId="51" applyNumberFormat="1" applyFont="1" applyBorder="1" applyAlignment="1">
      <alignment horizontal="center" vertical="center"/>
    </xf>
    <xf numFmtId="177" fontId="9" fillId="0" borderId="1" xfId="51" applyNumberFormat="1" applyFont="1" applyBorder="1" applyAlignment="1">
      <alignment horizontal="center" vertical="center"/>
    </xf>
    <xf numFmtId="0" fontId="9" fillId="0" borderId="3" xfId="51" applyNumberFormat="1" applyFont="1" applyFill="1" applyBorder="1" applyAlignment="1" applyProtection="1">
      <alignment vertical="center"/>
    </xf>
    <xf numFmtId="0" fontId="8" fillId="0" borderId="1" xfId="51" applyNumberFormat="1" applyFont="1" applyFill="1" applyBorder="1" applyAlignment="1" applyProtection="1">
      <alignment horizontal="center" vertical="center"/>
    </xf>
    <xf numFmtId="0" fontId="8" fillId="0" borderId="3" xfId="51" applyNumberFormat="1" applyFont="1" applyFill="1" applyBorder="1" applyAlignment="1" applyProtection="1">
      <alignment horizontal="center"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市本级（录入表）" xfId="49"/>
    <cellStyle name="常规_基金定稿3.9" xfId="50"/>
    <cellStyle name="常规_2014年市本级总决算报表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3" Type="http://schemas.openxmlformats.org/officeDocument/2006/relationships/sharedStrings" Target="sharedStrings.xml"/><Relationship Id="rId22" Type="http://schemas.openxmlformats.org/officeDocument/2006/relationships/styles" Target="styles.xml"/><Relationship Id="rId21" Type="http://schemas.openxmlformats.org/officeDocument/2006/relationships/theme" Target="theme/theme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2"/>
  <sheetViews>
    <sheetView workbookViewId="0">
      <selection activeCell="A21" sqref="$A21:$XFD21"/>
    </sheetView>
  </sheetViews>
  <sheetFormatPr defaultColWidth="9" defaultRowHeight="13.5" outlineLevelCol="3"/>
  <cols>
    <col min="1" max="1" width="40.375" customWidth="1"/>
    <col min="2" max="4" width="30.625" customWidth="1"/>
  </cols>
  <sheetData>
    <row r="1" ht="22.5" spans="1:4">
      <c r="A1" s="128" t="s">
        <v>0</v>
      </c>
      <c r="B1" s="128"/>
      <c r="C1" s="128"/>
      <c r="D1" s="128"/>
    </row>
    <row r="2" ht="14.25" spans="1:4">
      <c r="A2" s="129"/>
      <c r="B2" s="129"/>
      <c r="C2" s="130"/>
      <c r="D2" s="131" t="s">
        <v>1</v>
      </c>
    </row>
    <row r="3" spans="1:4">
      <c r="A3" s="115" t="s">
        <v>2</v>
      </c>
      <c r="B3" s="32" t="s">
        <v>3</v>
      </c>
      <c r="C3" s="32" t="s">
        <v>4</v>
      </c>
      <c r="D3" s="124" t="s">
        <v>5</v>
      </c>
    </row>
    <row r="4" ht="16" customHeight="1" spans="1:4">
      <c r="A4" s="132" t="s">
        <v>6</v>
      </c>
      <c r="B4" s="133">
        <v>145231</v>
      </c>
      <c r="C4" s="133">
        <v>73719</v>
      </c>
      <c r="D4" s="134">
        <f>C4/B4</f>
        <v>0.507598240045169</v>
      </c>
    </row>
    <row r="5" ht="16" customHeight="1" spans="1:4">
      <c r="A5" s="132" t="s">
        <v>7</v>
      </c>
      <c r="B5" s="133">
        <v>45068</v>
      </c>
      <c r="C5" s="133">
        <v>9325</v>
      </c>
      <c r="D5" s="134">
        <f t="shared" ref="D5:D28" si="0">C5/B5</f>
        <v>0.20690955888879</v>
      </c>
    </row>
    <row r="6" ht="16" customHeight="1" spans="1:4">
      <c r="A6" s="132" t="s">
        <v>8</v>
      </c>
      <c r="B6" s="133"/>
      <c r="C6" s="133"/>
      <c r="D6" s="134"/>
    </row>
    <row r="7" ht="16" customHeight="1" spans="1:4">
      <c r="A7" s="132" t="s">
        <v>9</v>
      </c>
      <c r="B7" s="135">
        <v>26660</v>
      </c>
      <c r="C7" s="135">
        <v>17954</v>
      </c>
      <c r="D7" s="134">
        <f t="shared" si="0"/>
        <v>0.67344336084021</v>
      </c>
    </row>
    <row r="8" ht="16" customHeight="1" spans="1:4">
      <c r="A8" s="132" t="s">
        <v>10</v>
      </c>
      <c r="B8" s="135">
        <v>4517</v>
      </c>
      <c r="C8" s="135">
        <v>4439</v>
      </c>
      <c r="D8" s="134">
        <f t="shared" si="0"/>
        <v>0.982731901704671</v>
      </c>
    </row>
    <row r="9" ht="16" customHeight="1" spans="1:4">
      <c r="A9" s="132" t="s">
        <v>11</v>
      </c>
      <c r="B9" s="135">
        <v>17966</v>
      </c>
      <c r="C9" s="135">
        <v>13137</v>
      </c>
      <c r="D9" s="134">
        <f t="shared" si="0"/>
        <v>0.731214516308583</v>
      </c>
    </row>
    <row r="10" ht="16" customHeight="1" spans="1:4">
      <c r="A10" s="132" t="s">
        <v>12</v>
      </c>
      <c r="B10" s="135">
        <v>64743</v>
      </c>
      <c r="C10" s="135">
        <v>119659</v>
      </c>
      <c r="D10" s="134">
        <f t="shared" si="0"/>
        <v>1.84821525106961</v>
      </c>
    </row>
    <row r="11" ht="16" customHeight="1" spans="1:4">
      <c r="A11" s="136" t="s">
        <v>13</v>
      </c>
      <c r="B11" s="135">
        <v>5504</v>
      </c>
      <c r="C11" s="135">
        <v>4092</v>
      </c>
      <c r="D11" s="134">
        <f t="shared" si="0"/>
        <v>0.743459302325581</v>
      </c>
    </row>
    <row r="12" ht="16" customHeight="1" spans="1:4">
      <c r="A12" s="132" t="s">
        <v>14</v>
      </c>
      <c r="B12" s="135">
        <v>38482</v>
      </c>
      <c r="C12" s="135">
        <v>2764</v>
      </c>
      <c r="D12" s="134">
        <f t="shared" si="0"/>
        <v>0.071825788680422</v>
      </c>
    </row>
    <row r="13" ht="16" customHeight="1" spans="1:4">
      <c r="A13" s="132" t="s">
        <v>15</v>
      </c>
      <c r="B13" s="135">
        <v>1797</v>
      </c>
      <c r="C13" s="135">
        <v>101297</v>
      </c>
      <c r="D13" s="134">
        <f t="shared" si="0"/>
        <v>56.370061213133</v>
      </c>
    </row>
    <row r="14" ht="16" customHeight="1" spans="1:4">
      <c r="A14" s="132" t="s">
        <v>16</v>
      </c>
      <c r="B14" s="135">
        <v>18960</v>
      </c>
      <c r="C14" s="135">
        <v>18960</v>
      </c>
      <c r="D14" s="134">
        <f t="shared" si="0"/>
        <v>1</v>
      </c>
    </row>
    <row r="15" ht="16" customHeight="1" spans="1:4">
      <c r="A15" s="132" t="s">
        <v>17</v>
      </c>
      <c r="B15" s="135"/>
      <c r="C15" s="135"/>
      <c r="D15" s="134"/>
    </row>
    <row r="16" ht="16" customHeight="1" spans="1:4">
      <c r="A16" s="132" t="s">
        <v>18</v>
      </c>
      <c r="B16" s="135"/>
      <c r="C16" s="135"/>
      <c r="D16" s="134"/>
    </row>
    <row r="17" ht="16" customHeight="1" spans="1:4">
      <c r="A17" s="137" t="s">
        <v>19</v>
      </c>
      <c r="B17" s="135">
        <f>B10+B4</f>
        <v>209974</v>
      </c>
      <c r="C17" s="135">
        <f>C10+C4</f>
        <v>193378</v>
      </c>
      <c r="D17" s="134">
        <f t="shared" si="0"/>
        <v>0.92096164287007</v>
      </c>
    </row>
    <row r="18" ht="16" customHeight="1" spans="1:4">
      <c r="A18" s="138"/>
      <c r="D18" s="134"/>
    </row>
    <row r="19" ht="16" customHeight="1" spans="1:4">
      <c r="A19" s="80" t="s">
        <v>20</v>
      </c>
      <c r="B19" s="135">
        <v>23530</v>
      </c>
      <c r="C19" s="135">
        <v>22061</v>
      </c>
      <c r="D19" s="134">
        <f t="shared" si="0"/>
        <v>0.937569060773481</v>
      </c>
    </row>
    <row r="20" ht="16" customHeight="1" spans="1:4">
      <c r="A20" s="80" t="s">
        <v>21</v>
      </c>
      <c r="B20" s="135">
        <v>64691</v>
      </c>
      <c r="C20" s="135">
        <v>70735</v>
      </c>
      <c r="D20" s="134">
        <f t="shared" si="0"/>
        <v>1.09342876134238</v>
      </c>
    </row>
    <row r="21" ht="16" customHeight="1" spans="1:4">
      <c r="A21" s="80" t="s">
        <v>22</v>
      </c>
      <c r="B21" s="135">
        <v>59259</v>
      </c>
      <c r="C21" s="135">
        <v>53884</v>
      </c>
      <c r="D21" s="134">
        <f t="shared" si="0"/>
        <v>0.909296478172092</v>
      </c>
    </row>
    <row r="22" ht="16" customHeight="1" spans="1:4">
      <c r="A22" s="80" t="s">
        <v>23</v>
      </c>
      <c r="B22" s="135"/>
      <c r="C22" s="135"/>
      <c r="D22" s="134"/>
    </row>
    <row r="23" ht="16" customHeight="1" spans="1:4">
      <c r="A23" s="73" t="s">
        <v>24</v>
      </c>
      <c r="B23" s="135">
        <v>45170</v>
      </c>
      <c r="C23" s="135">
        <v>20687</v>
      </c>
      <c r="D23" s="134">
        <f t="shared" si="0"/>
        <v>0.4579809608147</v>
      </c>
    </row>
    <row r="24" ht="16" customHeight="1" spans="1:4">
      <c r="A24" s="73" t="s">
        <v>25</v>
      </c>
      <c r="B24" s="135">
        <v>5780</v>
      </c>
      <c r="C24" s="135">
        <v>31</v>
      </c>
      <c r="D24" s="134">
        <f t="shared" si="0"/>
        <v>0.00536332179930796</v>
      </c>
    </row>
    <row r="25" ht="16" customHeight="1" spans="1:4">
      <c r="A25" s="73" t="s">
        <v>26</v>
      </c>
      <c r="D25" s="134"/>
    </row>
    <row r="26" ht="16" customHeight="1" spans="1:4">
      <c r="A26" s="73" t="s">
        <v>27</v>
      </c>
      <c r="B26" s="135">
        <v>27799</v>
      </c>
      <c r="C26" s="135">
        <v>38382</v>
      </c>
      <c r="D26" s="134">
        <f t="shared" si="0"/>
        <v>1.3806971473794</v>
      </c>
    </row>
    <row r="27" ht="16" customHeight="1" spans="1:4">
      <c r="A27" s="73" t="s">
        <v>28</v>
      </c>
      <c r="B27" s="135">
        <v>33526</v>
      </c>
      <c r="C27" s="135">
        <v>32233</v>
      </c>
      <c r="D27" s="134">
        <f t="shared" si="0"/>
        <v>0.961432917735489</v>
      </c>
    </row>
    <row r="28" ht="16" customHeight="1" spans="1:4">
      <c r="A28" s="31" t="s">
        <v>29</v>
      </c>
      <c r="B28" s="133">
        <f>SUM(B17:B27)</f>
        <v>469729</v>
      </c>
      <c r="C28" s="133">
        <f>SUM(C17:C27)</f>
        <v>431391</v>
      </c>
      <c r="D28" s="134">
        <f t="shared" si="0"/>
        <v>0.918382727061774</v>
      </c>
    </row>
    <row r="29" ht="16" customHeight="1"/>
    <row r="30" ht="16" customHeight="1" spans="3:3">
      <c r="C30" s="127"/>
    </row>
    <row r="31" ht="16" customHeight="1"/>
    <row r="32" spans="2:2">
      <c r="B32" s="127"/>
    </row>
  </sheetData>
  <mergeCells count="2">
    <mergeCell ref="A1:D1"/>
    <mergeCell ref="A2:B2"/>
  </mergeCells>
  <pageMargins left="0.708661417322835" right="0.708661417322835" top="0.748031496062992" bottom="0.748031496062992" header="0.31496062992126" footer="0.31496062992126"/>
  <pageSetup paperSize="9" orientation="landscape" horizontalDpi="200" verticalDpi="3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3"/>
  <sheetViews>
    <sheetView topLeftCell="A6" workbookViewId="0">
      <selection activeCell="C39" sqref="C39"/>
    </sheetView>
  </sheetViews>
  <sheetFormatPr defaultColWidth="9" defaultRowHeight="13.5" outlineLevelCol="3"/>
  <cols>
    <col min="1" max="1" width="49.875" customWidth="1"/>
    <col min="2" max="4" width="25.625" customWidth="1"/>
  </cols>
  <sheetData>
    <row r="1" ht="18" customHeight="1" spans="1:4">
      <c r="A1" s="55" t="s">
        <v>536</v>
      </c>
      <c r="B1" s="55"/>
      <c r="C1" s="55"/>
      <c r="D1" s="55"/>
    </row>
    <row r="2" spans="1:4">
      <c r="A2" s="56"/>
      <c r="B2" s="56"/>
      <c r="C2" s="57"/>
      <c r="D2" s="58" t="s">
        <v>1</v>
      </c>
    </row>
    <row r="3" ht="24" customHeight="1" spans="1:4">
      <c r="A3" s="59" t="s">
        <v>299</v>
      </c>
      <c r="B3" s="60" t="s">
        <v>3</v>
      </c>
      <c r="C3" s="60" t="s">
        <v>4</v>
      </c>
      <c r="D3" s="32" t="s">
        <v>5</v>
      </c>
    </row>
    <row r="4" spans="1:4">
      <c r="A4" s="61" t="s">
        <v>519</v>
      </c>
      <c r="B4" s="60">
        <v>11</v>
      </c>
      <c r="C4" s="60">
        <v>44</v>
      </c>
      <c r="D4" s="62">
        <f>C4/B4</f>
        <v>4</v>
      </c>
    </row>
    <row r="5" spans="1:4">
      <c r="A5" s="63" t="s">
        <v>537</v>
      </c>
      <c r="B5" s="60">
        <v>11</v>
      </c>
      <c r="C5" s="60">
        <v>44</v>
      </c>
      <c r="D5" s="62">
        <f>C5/B5</f>
        <v>4</v>
      </c>
    </row>
    <row r="6" spans="1:4">
      <c r="A6" s="64" t="s">
        <v>520</v>
      </c>
      <c r="B6" s="65">
        <v>-9</v>
      </c>
      <c r="C6" s="65"/>
      <c r="D6" s="62"/>
    </row>
    <row r="7" spans="1:4">
      <c r="A7" s="63" t="s">
        <v>538</v>
      </c>
      <c r="B7" s="65">
        <v>1</v>
      </c>
      <c r="C7" s="65"/>
      <c r="D7" s="62"/>
    </row>
    <row r="8" spans="1:4">
      <c r="A8" s="63" t="s">
        <v>539</v>
      </c>
      <c r="B8" s="65">
        <v>-10</v>
      </c>
      <c r="C8" s="65"/>
      <c r="D8" s="62"/>
    </row>
    <row r="9" ht="14.25" customHeight="1" spans="1:4">
      <c r="A9" s="64" t="s">
        <v>521</v>
      </c>
      <c r="B9" s="65">
        <v>145248</v>
      </c>
      <c r="C9" s="65">
        <v>65833</v>
      </c>
      <c r="D9" s="62">
        <f>C9/B9</f>
        <v>0.453245483586693</v>
      </c>
    </row>
    <row r="10" spans="1:4">
      <c r="A10" s="63" t="s">
        <v>540</v>
      </c>
      <c r="B10" s="65">
        <v>145256</v>
      </c>
      <c r="C10" s="65">
        <v>66547</v>
      </c>
      <c r="D10" s="62">
        <f>C10/B10</f>
        <v>0.458135980613537</v>
      </c>
    </row>
    <row r="11" spans="1:4">
      <c r="A11" s="63" t="s">
        <v>541</v>
      </c>
      <c r="B11" s="65"/>
      <c r="C11" s="65"/>
      <c r="D11" s="62"/>
    </row>
    <row r="12" spans="1:4">
      <c r="A12" s="63" t="s">
        <v>542</v>
      </c>
      <c r="B12" s="65"/>
      <c r="C12" s="65">
        <v>-219</v>
      </c>
      <c r="D12" s="62"/>
    </row>
    <row r="13" spans="1:4">
      <c r="A13" s="63" t="s">
        <v>543</v>
      </c>
      <c r="B13" s="65"/>
      <c r="C13" s="65">
        <v>-365</v>
      </c>
      <c r="D13" s="62"/>
    </row>
    <row r="14" spans="1:4">
      <c r="A14" s="63" t="s">
        <v>544</v>
      </c>
      <c r="B14" s="65"/>
      <c r="C14" s="65"/>
      <c r="D14" s="62"/>
    </row>
    <row r="15" spans="1:4">
      <c r="A15" s="63" t="s">
        <v>545</v>
      </c>
      <c r="B15" s="65">
        <v>-8</v>
      </c>
      <c r="C15" s="65">
        <v>-130</v>
      </c>
      <c r="D15" s="62">
        <f>C15/B15</f>
        <v>16.25</v>
      </c>
    </row>
    <row r="16" ht="12.75" customHeight="1" spans="1:4">
      <c r="A16" s="63" t="s">
        <v>546</v>
      </c>
      <c r="B16" s="65"/>
      <c r="C16" s="65"/>
      <c r="D16" s="62"/>
    </row>
    <row r="17" spans="1:4">
      <c r="A17" s="63" t="s">
        <v>547</v>
      </c>
      <c r="B17" s="65"/>
      <c r="C17" s="65"/>
      <c r="D17" s="62"/>
    </row>
    <row r="18" spans="1:4">
      <c r="A18" s="63" t="s">
        <v>548</v>
      </c>
      <c r="B18" s="65"/>
      <c r="C18" s="65"/>
      <c r="D18" s="62"/>
    </row>
    <row r="19" spans="1:4">
      <c r="A19" s="64" t="s">
        <v>522</v>
      </c>
      <c r="B19" s="65"/>
      <c r="C19" s="65"/>
      <c r="D19" s="62"/>
    </row>
    <row r="20" spans="1:4">
      <c r="A20" s="63" t="s">
        <v>549</v>
      </c>
      <c r="B20" s="65"/>
      <c r="C20" s="65"/>
      <c r="D20" s="62"/>
    </row>
    <row r="21" spans="1:4">
      <c r="A21" s="63" t="s">
        <v>550</v>
      </c>
      <c r="B21" s="65"/>
      <c r="C21" s="65"/>
      <c r="D21" s="62"/>
    </row>
    <row r="22" spans="1:4">
      <c r="A22" s="63" t="s">
        <v>551</v>
      </c>
      <c r="B22" s="65"/>
      <c r="C22" s="65"/>
      <c r="D22" s="62"/>
    </row>
    <row r="23" spans="1:4">
      <c r="A23" s="63" t="s">
        <v>552</v>
      </c>
      <c r="B23" s="65"/>
      <c r="C23" s="65"/>
      <c r="D23" s="62"/>
    </row>
    <row r="24" spans="1:4">
      <c r="A24" s="63" t="s">
        <v>553</v>
      </c>
      <c r="B24" s="65"/>
      <c r="C24" s="65"/>
      <c r="D24" s="62"/>
    </row>
    <row r="25" spans="1:4">
      <c r="A25" s="64" t="s">
        <v>554</v>
      </c>
      <c r="B25" s="65"/>
      <c r="C25" s="65"/>
      <c r="D25" s="62"/>
    </row>
    <row r="26" spans="1:4">
      <c r="A26" s="63" t="s">
        <v>555</v>
      </c>
      <c r="B26" s="65"/>
      <c r="C26" s="65"/>
      <c r="D26" s="62"/>
    </row>
    <row r="27" spans="1:4">
      <c r="A27" s="63" t="s">
        <v>556</v>
      </c>
      <c r="B27" s="65"/>
      <c r="C27" s="65"/>
      <c r="D27" s="62"/>
    </row>
    <row r="28" spans="1:4">
      <c r="A28" s="63" t="s">
        <v>557</v>
      </c>
      <c r="B28" s="65"/>
      <c r="C28" s="65"/>
      <c r="D28" s="62"/>
    </row>
    <row r="29" spans="1:4">
      <c r="A29" s="63" t="s">
        <v>558</v>
      </c>
      <c r="B29" s="65"/>
      <c r="C29" s="65"/>
      <c r="D29" s="62"/>
    </row>
    <row r="30" spans="1:4">
      <c r="A30" s="63" t="s">
        <v>559</v>
      </c>
      <c r="B30" s="65"/>
      <c r="C30" s="65"/>
      <c r="D30" s="62"/>
    </row>
    <row r="31" spans="1:4">
      <c r="A31" s="63" t="s">
        <v>560</v>
      </c>
      <c r="B31" s="65"/>
      <c r="C31" s="65"/>
      <c r="D31" s="62"/>
    </row>
    <row r="32" spans="1:4">
      <c r="A32" s="64" t="s">
        <v>561</v>
      </c>
      <c r="B32" s="65"/>
      <c r="C32" s="65"/>
      <c r="D32" s="62"/>
    </row>
    <row r="33" spans="1:4">
      <c r="A33" s="63" t="s">
        <v>562</v>
      </c>
      <c r="B33" s="65"/>
      <c r="C33" s="65"/>
      <c r="D33" s="62"/>
    </row>
    <row r="34" spans="1:4">
      <c r="A34" s="63" t="s">
        <v>563</v>
      </c>
      <c r="B34" s="65"/>
      <c r="C34" s="65"/>
      <c r="D34" s="62"/>
    </row>
    <row r="35" spans="1:4">
      <c r="A35" s="63" t="s">
        <v>564</v>
      </c>
      <c r="B35" s="65"/>
      <c r="C35" s="65"/>
      <c r="D35" s="62"/>
    </row>
    <row r="36" spans="1:4">
      <c r="A36" s="64" t="s">
        <v>525</v>
      </c>
      <c r="B36" s="65">
        <v>39527</v>
      </c>
      <c r="C36" s="65">
        <v>170</v>
      </c>
      <c r="D36" s="62">
        <f>C36/B36</f>
        <v>0.00430085764161206</v>
      </c>
    </row>
    <row r="37" spans="1:4">
      <c r="A37" s="63" t="s">
        <v>565</v>
      </c>
      <c r="B37" s="65"/>
      <c r="C37" s="65"/>
      <c r="D37" s="62"/>
    </row>
    <row r="38" spans="1:4">
      <c r="A38" s="66" t="s">
        <v>566</v>
      </c>
      <c r="B38" s="65">
        <v>30</v>
      </c>
      <c r="C38" s="65">
        <v>170</v>
      </c>
      <c r="D38" s="62">
        <f>C38/B38</f>
        <v>5.66666666666667</v>
      </c>
    </row>
    <row r="39" spans="1:4">
      <c r="A39" s="66" t="s">
        <v>567</v>
      </c>
      <c r="B39" s="65"/>
      <c r="C39" s="65"/>
      <c r="D39" s="62"/>
    </row>
    <row r="40" spans="1:4">
      <c r="A40" s="63" t="s">
        <v>568</v>
      </c>
      <c r="B40" s="65">
        <v>39497</v>
      </c>
      <c r="C40" s="65"/>
      <c r="D40" s="62"/>
    </row>
    <row r="41" spans="1:4">
      <c r="A41" s="67" t="s">
        <v>526</v>
      </c>
      <c r="B41" s="65">
        <v>33897</v>
      </c>
      <c r="C41" s="65">
        <v>32394</v>
      </c>
      <c r="D41" s="62">
        <f>C41/B41</f>
        <v>0.955659792902027</v>
      </c>
    </row>
    <row r="42" spans="1:4">
      <c r="A42" s="67" t="s">
        <v>527</v>
      </c>
      <c r="B42" s="65">
        <v>43</v>
      </c>
      <c r="C42" s="65">
        <v>21</v>
      </c>
      <c r="D42" s="62">
        <f>C42/B42</f>
        <v>0.488372093023256</v>
      </c>
    </row>
    <row r="43" spans="1:4">
      <c r="A43" s="67" t="s">
        <v>569</v>
      </c>
      <c r="B43" s="65">
        <f>B6+B9+B36+B41+B42+B4</f>
        <v>218717</v>
      </c>
      <c r="C43" s="65">
        <f>C6+C9+C36+C41+C42+C4</f>
        <v>98462</v>
      </c>
      <c r="D43" s="62">
        <f>C43/B43</f>
        <v>0.450179912855425</v>
      </c>
    </row>
  </sheetData>
  <mergeCells count="1">
    <mergeCell ref="A1:D1"/>
  </mergeCells>
  <pageMargins left="0.708661417322835" right="0.708661417322835" top="0.15748031496063" bottom="0.354330708661417" header="0.31496062992126" footer="0.31496062992126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4"/>
  <sheetViews>
    <sheetView workbookViewId="0">
      <selection activeCell="D35" sqref="D35"/>
    </sheetView>
  </sheetViews>
  <sheetFormatPr defaultColWidth="9" defaultRowHeight="13.5" outlineLevelRow="3" outlineLevelCol="1"/>
  <cols>
    <col min="1" max="1" width="37.25" customWidth="1"/>
    <col min="2" max="2" width="43.625" customWidth="1"/>
  </cols>
  <sheetData>
    <row r="1" ht="42" customHeight="1" spans="1:2">
      <c r="A1" s="15" t="s">
        <v>570</v>
      </c>
      <c r="B1" s="15"/>
    </row>
    <row r="2" ht="24.95" customHeight="1" spans="1:2">
      <c r="A2" s="50"/>
      <c r="B2" s="51" t="s">
        <v>31</v>
      </c>
    </row>
    <row r="3" ht="24.95" customHeight="1" spans="1:2">
      <c r="A3" s="52" t="s">
        <v>571</v>
      </c>
      <c r="B3" s="52" t="s">
        <v>572</v>
      </c>
    </row>
    <row r="4" ht="24.95" customHeight="1" spans="1:2">
      <c r="A4" s="53" t="s">
        <v>468</v>
      </c>
      <c r="B4" s="54">
        <v>275669</v>
      </c>
    </row>
  </sheetData>
  <mergeCells count="1">
    <mergeCell ref="A1:B1"/>
  </mergeCells>
  <pageMargins left="0.7" right="0.7" top="0.75" bottom="0.75" header="0.3" footer="0.3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"/>
  <sheetViews>
    <sheetView workbookViewId="0">
      <selection activeCell="F10" sqref="F10"/>
    </sheetView>
  </sheetViews>
  <sheetFormatPr defaultColWidth="9" defaultRowHeight="13.5" outlineLevelCol="3"/>
  <cols>
    <col min="1" max="1" width="49.875" customWidth="1"/>
    <col min="2" max="4" width="18.625" customWidth="1"/>
  </cols>
  <sheetData>
    <row r="1" ht="30" customHeight="1" spans="1:4">
      <c r="A1" s="44" t="s">
        <v>573</v>
      </c>
      <c r="B1" s="44"/>
      <c r="C1" s="44"/>
      <c r="D1" s="44"/>
    </row>
    <row r="2" ht="30" customHeight="1"/>
    <row r="3" ht="30" customHeight="1" spans="1:4">
      <c r="A3" s="41" t="s">
        <v>361</v>
      </c>
      <c r="B3" s="41" t="s">
        <v>3</v>
      </c>
      <c r="C3" s="41" t="s">
        <v>4</v>
      </c>
      <c r="D3" s="45" t="s">
        <v>5</v>
      </c>
    </row>
    <row r="4" ht="30" customHeight="1" spans="1:4">
      <c r="A4" s="46" t="s">
        <v>574</v>
      </c>
      <c r="B4" s="47"/>
      <c r="C4" s="47"/>
      <c r="D4" s="48"/>
    </row>
    <row r="5" ht="30" customHeight="1" spans="1:4">
      <c r="A5" s="46" t="s">
        <v>575</v>
      </c>
      <c r="B5" s="47"/>
      <c r="C5" s="47"/>
      <c r="D5" s="48"/>
    </row>
    <row r="6" ht="30" customHeight="1" spans="1:4">
      <c r="A6" s="46" t="s">
        <v>576</v>
      </c>
      <c r="B6" s="47">
        <v>206717</v>
      </c>
      <c r="C6" s="47">
        <v>275440</v>
      </c>
      <c r="D6" s="49">
        <f>C6/B6</f>
        <v>1.33244967757853</v>
      </c>
    </row>
    <row r="7" ht="30" customHeight="1" spans="1:4">
      <c r="A7" s="46" t="s">
        <v>577</v>
      </c>
      <c r="B7" s="47"/>
      <c r="C7" s="47"/>
      <c r="D7" s="49"/>
    </row>
    <row r="8" ht="30" customHeight="1" spans="1:4">
      <c r="A8" s="46" t="s">
        <v>578</v>
      </c>
      <c r="B8" s="47">
        <v>191</v>
      </c>
      <c r="C8" s="47"/>
      <c r="D8" s="49"/>
    </row>
    <row r="9" ht="30" customHeight="1" spans="1:4">
      <c r="A9" s="46" t="s">
        <v>579</v>
      </c>
      <c r="B9" s="47"/>
      <c r="C9" s="47"/>
      <c r="D9" s="49"/>
    </row>
    <row r="10" ht="30" customHeight="1" spans="1:4">
      <c r="A10" s="46" t="s">
        <v>580</v>
      </c>
      <c r="B10" s="47">
        <v>11</v>
      </c>
      <c r="C10" s="47">
        <v>44</v>
      </c>
      <c r="D10" s="49">
        <f t="shared" ref="D7:D12" si="0">C10/B10</f>
        <v>4</v>
      </c>
    </row>
    <row r="11" ht="30" customHeight="1" spans="1:4">
      <c r="A11" s="46" t="s">
        <v>581</v>
      </c>
      <c r="B11" s="47">
        <v>40</v>
      </c>
      <c r="C11" s="47">
        <v>185</v>
      </c>
      <c r="D11" s="49">
        <f t="shared" si="0"/>
        <v>4.625</v>
      </c>
    </row>
    <row r="12" ht="30" customHeight="1" spans="1:4">
      <c r="A12" s="47" t="s">
        <v>582</v>
      </c>
      <c r="B12" s="47">
        <v>206959</v>
      </c>
      <c r="C12" s="47">
        <f>SUM(C6:C11)</f>
        <v>275669</v>
      </c>
      <c r="D12" s="49">
        <f t="shared" si="0"/>
        <v>1.33199812523253</v>
      </c>
    </row>
  </sheetData>
  <mergeCells count="1">
    <mergeCell ref="A1:D1"/>
  </mergeCells>
  <pageMargins left="0.7" right="0.7" top="0.75" bottom="0.75" header="0.3" footer="0.3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"/>
  <sheetViews>
    <sheetView workbookViewId="0">
      <selection activeCell="H29" sqref="H29"/>
    </sheetView>
  </sheetViews>
  <sheetFormatPr defaultColWidth="9" defaultRowHeight="13.5" outlineLevelRow="3" outlineLevelCol="4"/>
  <cols>
    <col min="1" max="1" width="20.625" customWidth="1"/>
    <col min="2" max="5" width="16.625" customWidth="1"/>
  </cols>
  <sheetData>
    <row r="1" ht="39.95" customHeight="1" spans="1:5">
      <c r="A1" s="39" t="s">
        <v>583</v>
      </c>
      <c r="B1" s="39"/>
      <c r="C1" s="39"/>
      <c r="D1" s="39"/>
      <c r="E1" s="39"/>
    </row>
    <row r="2" ht="39.95" customHeight="1" spans="5:5">
      <c r="E2" s="40" t="s">
        <v>31</v>
      </c>
    </row>
    <row r="3" ht="39.95" customHeight="1" spans="1:5">
      <c r="A3" s="41" t="s">
        <v>571</v>
      </c>
      <c r="B3" s="41" t="s">
        <v>584</v>
      </c>
      <c r="C3" s="41"/>
      <c r="D3" s="41" t="s">
        <v>585</v>
      </c>
      <c r="E3" s="41"/>
    </row>
    <row r="4" ht="39.95" customHeight="1" spans="1:5">
      <c r="A4" s="41" t="s">
        <v>468</v>
      </c>
      <c r="B4" s="42">
        <v>884812</v>
      </c>
      <c r="C4" s="43"/>
      <c r="D4" s="42">
        <v>663792</v>
      </c>
      <c r="E4" s="43"/>
    </row>
  </sheetData>
  <mergeCells count="5">
    <mergeCell ref="A1:E1"/>
    <mergeCell ref="B3:C3"/>
    <mergeCell ref="D3:E3"/>
    <mergeCell ref="B4:C4"/>
    <mergeCell ref="D4:E4"/>
  </mergeCells>
  <pageMargins left="0.7" right="0.7" top="0.75" bottom="0.75" header="0.3" footer="0.3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9"/>
  <sheetViews>
    <sheetView workbookViewId="0">
      <selection activeCell="B10" sqref="B10"/>
    </sheetView>
  </sheetViews>
  <sheetFormatPr defaultColWidth="9" defaultRowHeight="13.5" outlineLevelCol="3"/>
  <cols>
    <col min="1" max="1" width="39.875" customWidth="1"/>
    <col min="2" max="4" width="25.625" customWidth="1"/>
  </cols>
  <sheetData>
    <row r="1" ht="22.5" spans="1:4">
      <c r="A1" s="15" t="s">
        <v>586</v>
      </c>
      <c r="B1" s="15"/>
      <c r="C1" s="15"/>
      <c r="D1" s="15"/>
    </row>
    <row r="2" spans="1:4">
      <c r="A2" s="17"/>
      <c r="B2" s="35"/>
      <c r="C2" s="36"/>
      <c r="D2" s="38" t="s">
        <v>31</v>
      </c>
    </row>
    <row r="3" spans="1:4">
      <c r="A3" s="32" t="s">
        <v>587</v>
      </c>
      <c r="B3" s="33" t="s">
        <v>3</v>
      </c>
      <c r="C3" s="33" t="s">
        <v>4</v>
      </c>
      <c r="D3" s="34" t="s">
        <v>5</v>
      </c>
    </row>
    <row r="4" customFormat="1" spans="1:4">
      <c r="A4" s="12" t="s">
        <v>588</v>
      </c>
      <c r="B4" s="22"/>
      <c r="C4" s="22"/>
      <c r="D4" s="24"/>
    </row>
    <row r="5" customFormat="1" spans="1:4">
      <c r="A5" s="14" t="s">
        <v>589</v>
      </c>
      <c r="B5" s="22"/>
      <c r="C5" s="22"/>
      <c r="D5" s="24"/>
    </row>
    <row r="6" customFormat="1" spans="1:4">
      <c r="A6" s="14" t="s">
        <v>590</v>
      </c>
      <c r="B6" s="22"/>
      <c r="C6" s="22"/>
      <c r="D6" s="24"/>
    </row>
    <row r="7" customFormat="1" spans="1:4">
      <c r="A7" s="14" t="s">
        <v>591</v>
      </c>
      <c r="B7" s="22"/>
      <c r="C7" s="22"/>
      <c r="D7" s="24"/>
    </row>
    <row r="8" customFormat="1" spans="1:4">
      <c r="A8" s="14" t="s">
        <v>592</v>
      </c>
      <c r="B8" s="22"/>
      <c r="C8" s="22"/>
      <c r="D8" s="24"/>
    </row>
    <row r="9" customFormat="1" spans="1:4">
      <c r="A9" s="14" t="s">
        <v>593</v>
      </c>
      <c r="B9" s="22"/>
      <c r="C9" s="22"/>
      <c r="D9" s="24"/>
    </row>
    <row r="10" customFormat="1" spans="1:4">
      <c r="A10" s="14" t="s">
        <v>594</v>
      </c>
      <c r="B10" s="22"/>
      <c r="C10" s="22"/>
      <c r="D10" s="24"/>
    </row>
    <row r="11" customFormat="1" spans="1:4">
      <c r="A11" s="14" t="s">
        <v>595</v>
      </c>
      <c r="B11" s="22"/>
      <c r="C11" s="22"/>
      <c r="D11" s="24"/>
    </row>
    <row r="12" customFormat="1" spans="1:4">
      <c r="A12" s="14" t="s">
        <v>596</v>
      </c>
      <c r="B12" s="22"/>
      <c r="C12" s="22"/>
      <c r="D12" s="24"/>
    </row>
    <row r="13" customFormat="1" spans="1:4">
      <c r="A13" s="14" t="s">
        <v>597</v>
      </c>
      <c r="B13" s="22"/>
      <c r="C13" s="22"/>
      <c r="D13" s="24"/>
    </row>
    <row r="14" customFormat="1" spans="1:4">
      <c r="A14" s="14" t="s">
        <v>598</v>
      </c>
      <c r="B14" s="22"/>
      <c r="C14" s="22"/>
      <c r="D14" s="24"/>
    </row>
    <row r="15" customFormat="1" spans="1:4">
      <c r="A15" s="14" t="s">
        <v>599</v>
      </c>
      <c r="B15" s="22"/>
      <c r="C15" s="22"/>
      <c r="D15" s="24"/>
    </row>
    <row r="16" customFormat="1" spans="1:4">
      <c r="A16" s="14" t="s">
        <v>600</v>
      </c>
      <c r="B16" s="22"/>
      <c r="C16" s="22"/>
      <c r="D16" s="24"/>
    </row>
    <row r="17" customFormat="1" spans="1:4">
      <c r="A17" s="14" t="s">
        <v>601</v>
      </c>
      <c r="B17" s="22"/>
      <c r="C17" s="22"/>
      <c r="D17" s="24"/>
    </row>
    <row r="18" customFormat="1" spans="1:4">
      <c r="A18" s="14" t="s">
        <v>602</v>
      </c>
      <c r="B18" s="22"/>
      <c r="C18" s="22"/>
      <c r="D18" s="24"/>
    </row>
    <row r="19" customFormat="1" spans="1:4">
      <c r="A19" s="14" t="s">
        <v>603</v>
      </c>
      <c r="B19" s="22"/>
      <c r="C19" s="22"/>
      <c r="D19" s="24"/>
    </row>
    <row r="20" customFormat="1" spans="1:4">
      <c r="A20" s="12" t="s">
        <v>604</v>
      </c>
      <c r="B20" s="22"/>
      <c r="C20" s="22"/>
      <c r="D20" s="24"/>
    </row>
    <row r="21" customFormat="1" spans="1:4">
      <c r="A21" s="14" t="s">
        <v>605</v>
      </c>
      <c r="B21" s="22"/>
      <c r="C21" s="22"/>
      <c r="D21" s="24"/>
    </row>
    <row r="22" customFormat="1" spans="1:4">
      <c r="A22" s="14" t="s">
        <v>606</v>
      </c>
      <c r="B22" s="22"/>
      <c r="C22" s="22"/>
      <c r="D22" s="24"/>
    </row>
    <row r="23" customFormat="1" spans="1:4">
      <c r="A23" s="12" t="s">
        <v>607</v>
      </c>
      <c r="B23" s="22"/>
      <c r="C23" s="22"/>
      <c r="D23" s="24"/>
    </row>
    <row r="24" customFormat="1" spans="1:4">
      <c r="A24" s="14" t="s">
        <v>608</v>
      </c>
      <c r="B24" s="22"/>
      <c r="C24" s="22"/>
      <c r="D24" s="24"/>
    </row>
    <row r="25" customFormat="1" spans="1:4">
      <c r="A25" s="12" t="s">
        <v>609</v>
      </c>
      <c r="B25" s="22"/>
      <c r="C25" s="22"/>
      <c r="D25" s="24"/>
    </row>
    <row r="26" customFormat="1" spans="1:4">
      <c r="A26" s="12" t="s">
        <v>610</v>
      </c>
      <c r="B26" s="22"/>
      <c r="C26" s="22"/>
      <c r="D26" s="24"/>
    </row>
    <row r="27" customFormat="1" spans="1:4">
      <c r="A27" s="12" t="s">
        <v>611</v>
      </c>
      <c r="B27" s="22">
        <v>56</v>
      </c>
      <c r="C27" s="22">
        <v>47</v>
      </c>
      <c r="D27" s="24">
        <f>C27/B27</f>
        <v>0.839285714285714</v>
      </c>
    </row>
    <row r="28" customFormat="1" spans="1:4">
      <c r="A28" s="31" t="s">
        <v>612</v>
      </c>
      <c r="B28" s="22">
        <v>56</v>
      </c>
      <c r="C28" s="22">
        <v>47</v>
      </c>
      <c r="D28" s="24">
        <f>C28/B28</f>
        <v>0.839285714285714</v>
      </c>
    </row>
    <row r="29" customFormat="1" spans="1:4">
      <c r="A29" s="31" t="s">
        <v>613</v>
      </c>
      <c r="B29" s="13"/>
      <c r="C29" s="13"/>
      <c r="D29" s="24"/>
    </row>
  </sheetData>
  <mergeCells count="1">
    <mergeCell ref="A1:D1"/>
  </mergeCells>
  <pageMargins left="0.7" right="0.7" top="0.75" bottom="0.75" header="0.3" footer="0.3"/>
  <pageSetup paperSize="9" scale="75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2"/>
  <sheetViews>
    <sheetView topLeftCell="A24" workbookViewId="0">
      <selection activeCell="G57" sqref="G57"/>
    </sheetView>
  </sheetViews>
  <sheetFormatPr defaultColWidth="9" defaultRowHeight="13.5" outlineLevelCol="3"/>
  <cols>
    <col min="1" max="1" width="31.25" customWidth="1"/>
    <col min="2" max="4" width="17.625" customWidth="1"/>
  </cols>
  <sheetData>
    <row r="1" ht="22.5" spans="1:4">
      <c r="A1" s="15" t="s">
        <v>614</v>
      </c>
      <c r="B1" s="15"/>
      <c r="C1" s="15"/>
      <c r="D1" s="15"/>
    </row>
    <row r="2" spans="1:4">
      <c r="A2" s="16"/>
      <c r="B2" s="35"/>
      <c r="C2" s="36"/>
      <c r="D2" s="37" t="s">
        <v>615</v>
      </c>
    </row>
    <row r="3" ht="27" spans="1:4">
      <c r="A3" s="32" t="s">
        <v>587</v>
      </c>
      <c r="B3" s="33" t="s">
        <v>3</v>
      </c>
      <c r="C3" s="33" t="s">
        <v>4</v>
      </c>
      <c r="D3" s="34" t="s">
        <v>5</v>
      </c>
    </row>
    <row r="4" spans="1:4">
      <c r="A4" s="12" t="s">
        <v>616</v>
      </c>
      <c r="B4" s="22"/>
      <c r="C4" s="22"/>
      <c r="D4" s="24"/>
    </row>
    <row r="5" spans="1:4">
      <c r="A5" s="14" t="s">
        <v>617</v>
      </c>
      <c r="B5" s="22"/>
      <c r="C5" s="22"/>
      <c r="D5" s="24"/>
    </row>
    <row r="6" spans="1:4">
      <c r="A6" s="14" t="s">
        <v>618</v>
      </c>
      <c r="B6" s="22"/>
      <c r="C6" s="22"/>
      <c r="D6" s="24"/>
    </row>
    <row r="7" spans="1:4">
      <c r="A7" s="14" t="s">
        <v>619</v>
      </c>
      <c r="B7" s="22"/>
      <c r="C7" s="22"/>
      <c r="D7" s="24"/>
    </row>
    <row r="8" spans="1:4">
      <c r="A8" s="14" t="s">
        <v>620</v>
      </c>
      <c r="B8" s="22"/>
      <c r="C8" s="22"/>
      <c r="D8" s="24"/>
    </row>
    <row r="9" spans="1:4">
      <c r="A9" s="14" t="s">
        <v>621</v>
      </c>
      <c r="B9" s="22"/>
      <c r="C9" s="22"/>
      <c r="D9" s="24"/>
    </row>
    <row r="10" spans="1:4">
      <c r="A10" s="14" t="s">
        <v>622</v>
      </c>
      <c r="B10" s="22"/>
      <c r="C10" s="22"/>
      <c r="D10" s="24"/>
    </row>
    <row r="11" spans="1:4">
      <c r="A11" s="14" t="s">
        <v>623</v>
      </c>
      <c r="B11" s="22"/>
      <c r="C11" s="22"/>
      <c r="D11" s="24"/>
    </row>
    <row r="12" spans="1:4">
      <c r="A12" s="14" t="s">
        <v>624</v>
      </c>
      <c r="B12" s="22"/>
      <c r="C12" s="22"/>
      <c r="D12" s="24"/>
    </row>
    <row r="13" spans="1:4">
      <c r="A13" s="14" t="s">
        <v>617</v>
      </c>
      <c r="B13" s="22">
        <v>-39</v>
      </c>
      <c r="C13" s="22"/>
      <c r="D13" s="24"/>
    </row>
    <row r="14" spans="1:4">
      <c r="A14" s="14" t="s">
        <v>625</v>
      </c>
      <c r="B14" s="22">
        <v>-39</v>
      </c>
      <c r="C14" s="22"/>
      <c r="D14" s="24"/>
    </row>
    <row r="15" spans="1:4">
      <c r="A15" s="14" t="s">
        <v>618</v>
      </c>
      <c r="B15" s="22"/>
      <c r="C15" s="22"/>
      <c r="D15" s="24"/>
    </row>
    <row r="16" spans="1:4">
      <c r="A16" s="14" t="s">
        <v>619</v>
      </c>
      <c r="B16" s="22"/>
      <c r="C16" s="22"/>
      <c r="D16" s="24"/>
    </row>
    <row r="17" spans="1:4">
      <c r="A17" s="14" t="s">
        <v>620</v>
      </c>
      <c r="B17" s="22"/>
      <c r="C17" s="22"/>
      <c r="D17" s="24"/>
    </row>
    <row r="18" spans="1:4">
      <c r="A18" s="14" t="s">
        <v>621</v>
      </c>
      <c r="B18" s="22"/>
      <c r="C18" s="22"/>
      <c r="D18" s="24"/>
    </row>
    <row r="19" spans="1:4">
      <c r="A19" s="14" t="s">
        <v>622</v>
      </c>
      <c r="B19" s="22"/>
      <c r="C19" s="22"/>
      <c r="D19" s="24"/>
    </row>
    <row r="20" spans="1:4">
      <c r="A20" s="12" t="s">
        <v>623</v>
      </c>
      <c r="B20" s="22"/>
      <c r="C20" s="22"/>
      <c r="D20" s="24"/>
    </row>
    <row r="21" spans="1:4">
      <c r="A21" s="14" t="s">
        <v>626</v>
      </c>
      <c r="B21" s="22"/>
      <c r="C21" s="22"/>
      <c r="D21" s="24"/>
    </row>
    <row r="22" spans="1:4">
      <c r="A22" s="14" t="s">
        <v>617</v>
      </c>
      <c r="B22" s="22"/>
      <c r="C22" s="22"/>
      <c r="D22" s="24"/>
    </row>
    <row r="23" spans="1:4">
      <c r="A23" s="12" t="s">
        <v>618</v>
      </c>
      <c r="B23" s="22"/>
      <c r="C23" s="22"/>
      <c r="D23" s="24"/>
    </row>
    <row r="24" spans="1:4">
      <c r="A24" s="14" t="s">
        <v>619</v>
      </c>
      <c r="B24" s="22"/>
      <c r="C24" s="22"/>
      <c r="D24" s="24"/>
    </row>
    <row r="25" spans="1:4">
      <c r="A25" s="12" t="s">
        <v>620</v>
      </c>
      <c r="B25" s="22"/>
      <c r="C25" s="22"/>
      <c r="D25" s="24"/>
    </row>
    <row r="26" spans="1:4">
      <c r="A26" s="12" t="s">
        <v>621</v>
      </c>
      <c r="B26" s="22"/>
      <c r="C26" s="22"/>
      <c r="D26" s="24"/>
    </row>
    <row r="27" spans="1:4">
      <c r="A27" s="31" t="s">
        <v>622</v>
      </c>
      <c r="B27" s="22"/>
      <c r="C27" s="22"/>
      <c r="D27" s="24"/>
    </row>
    <row r="28" spans="1:4">
      <c r="A28" s="31" t="s">
        <v>623</v>
      </c>
      <c r="B28" s="13"/>
      <c r="C28" s="13"/>
      <c r="D28" s="24"/>
    </row>
    <row r="29" spans="1:4">
      <c r="A29" s="32" t="s">
        <v>627</v>
      </c>
      <c r="B29" s="33"/>
      <c r="C29" s="33"/>
      <c r="D29" s="34"/>
    </row>
    <row r="30" spans="1:4">
      <c r="A30" s="12" t="s">
        <v>617</v>
      </c>
      <c r="B30" s="22"/>
      <c r="C30" s="22"/>
      <c r="D30" s="24"/>
    </row>
    <row r="31" spans="1:4">
      <c r="A31" s="14" t="s">
        <v>618</v>
      </c>
      <c r="B31" s="22"/>
      <c r="C31" s="22"/>
      <c r="D31" s="24"/>
    </row>
    <row r="32" spans="1:4">
      <c r="A32" s="14" t="s">
        <v>619</v>
      </c>
      <c r="B32" s="22"/>
      <c r="C32" s="22"/>
      <c r="D32" s="24"/>
    </row>
    <row r="33" spans="1:4">
      <c r="A33" s="14" t="s">
        <v>620</v>
      </c>
      <c r="B33" s="22"/>
      <c r="C33" s="22"/>
      <c r="D33" s="24"/>
    </row>
    <row r="34" spans="1:4">
      <c r="A34" s="14" t="s">
        <v>621</v>
      </c>
      <c r="B34" s="22"/>
      <c r="C34" s="22"/>
      <c r="D34" s="24"/>
    </row>
    <row r="35" spans="1:4">
      <c r="A35" s="14" t="s">
        <v>628</v>
      </c>
      <c r="B35" s="22"/>
      <c r="C35" s="22"/>
      <c r="D35" s="24"/>
    </row>
    <row r="36" spans="1:4">
      <c r="A36" s="14" t="s">
        <v>622</v>
      </c>
      <c r="B36" s="22"/>
      <c r="C36" s="22"/>
      <c r="D36" s="24"/>
    </row>
    <row r="37" spans="1:4">
      <c r="A37" s="14" t="s">
        <v>623</v>
      </c>
      <c r="B37" s="22"/>
      <c r="C37" s="22"/>
      <c r="D37" s="24"/>
    </row>
    <row r="38" spans="1:4">
      <c r="A38" s="14" t="s">
        <v>629</v>
      </c>
      <c r="B38" s="22"/>
      <c r="C38" s="22"/>
      <c r="D38" s="24"/>
    </row>
    <row r="39" spans="1:4">
      <c r="A39" s="14" t="s">
        <v>617</v>
      </c>
      <c r="B39" s="22"/>
      <c r="C39" s="22"/>
      <c r="D39" s="24"/>
    </row>
    <row r="40" spans="1:4">
      <c r="A40" s="14" t="s">
        <v>618</v>
      </c>
      <c r="B40" s="22"/>
      <c r="C40" s="22"/>
      <c r="D40" s="24"/>
    </row>
    <row r="41" spans="1:4">
      <c r="A41" s="14" t="s">
        <v>619</v>
      </c>
      <c r="B41" s="22"/>
      <c r="C41" s="22"/>
      <c r="D41" s="24"/>
    </row>
    <row r="42" spans="1:4">
      <c r="A42" s="14" t="s">
        <v>620</v>
      </c>
      <c r="B42" s="22"/>
      <c r="C42" s="22"/>
      <c r="D42" s="24"/>
    </row>
    <row r="43" spans="1:4">
      <c r="A43" s="14" t="s">
        <v>621</v>
      </c>
      <c r="B43" s="22"/>
      <c r="C43" s="22"/>
      <c r="D43" s="24"/>
    </row>
    <row r="44" spans="1:4">
      <c r="A44" s="14" t="s">
        <v>630</v>
      </c>
      <c r="B44" s="22"/>
      <c r="C44" s="22"/>
      <c r="D44" s="24"/>
    </row>
    <row r="45" spans="1:4">
      <c r="A45" s="14" t="s">
        <v>622</v>
      </c>
      <c r="B45" s="22"/>
      <c r="C45" s="22"/>
      <c r="D45" s="24"/>
    </row>
    <row r="46" spans="1:4">
      <c r="A46" s="12" t="s">
        <v>623</v>
      </c>
      <c r="B46" s="22"/>
      <c r="C46" s="22"/>
      <c r="D46" s="24"/>
    </row>
    <row r="47" spans="1:4">
      <c r="A47" s="14" t="s">
        <v>631</v>
      </c>
      <c r="B47" s="22"/>
      <c r="C47" s="22"/>
      <c r="D47" s="24"/>
    </row>
    <row r="48" spans="1:4">
      <c r="A48" s="14" t="s">
        <v>632</v>
      </c>
      <c r="B48" s="22"/>
      <c r="C48" s="22"/>
      <c r="D48" s="24"/>
    </row>
    <row r="49" spans="1:4">
      <c r="A49" s="12" t="s">
        <v>618</v>
      </c>
      <c r="B49" s="22"/>
      <c r="C49" s="22"/>
      <c r="D49" s="24"/>
    </row>
    <row r="50" spans="1:4">
      <c r="A50" s="14" t="s">
        <v>619</v>
      </c>
      <c r="B50" s="22"/>
      <c r="C50" s="22"/>
      <c r="D50" s="24"/>
    </row>
    <row r="51" spans="1:4">
      <c r="A51" s="12" t="s">
        <v>620</v>
      </c>
      <c r="B51" s="22"/>
      <c r="C51" s="22"/>
      <c r="D51" s="24"/>
    </row>
    <row r="52" spans="1:4">
      <c r="A52" s="12" t="s">
        <v>621</v>
      </c>
      <c r="B52" s="22"/>
      <c r="C52" s="22"/>
      <c r="D52" s="24"/>
    </row>
    <row r="53" spans="1:4">
      <c r="A53" s="31" t="s">
        <v>630</v>
      </c>
      <c r="B53" s="22"/>
      <c r="C53" s="22"/>
      <c r="D53" s="24"/>
    </row>
    <row r="54" spans="1:4">
      <c r="A54" s="31" t="s">
        <v>622</v>
      </c>
      <c r="B54" s="13"/>
      <c r="C54" s="13"/>
      <c r="D54" s="24"/>
    </row>
    <row r="55" spans="1:4">
      <c r="A55" s="32" t="s">
        <v>623</v>
      </c>
      <c r="B55" s="33"/>
      <c r="C55" s="33"/>
      <c r="D55" s="34"/>
    </row>
    <row r="56" spans="1:4">
      <c r="A56" s="12" t="s">
        <v>633</v>
      </c>
      <c r="B56" s="22"/>
      <c r="C56" s="22"/>
      <c r="D56" s="24"/>
    </row>
    <row r="57" spans="1:4">
      <c r="A57" s="14" t="s">
        <v>634</v>
      </c>
      <c r="B57" s="22">
        <v>95</v>
      </c>
      <c r="C57" s="22">
        <v>47</v>
      </c>
      <c r="D57" s="24">
        <f>C57/B57</f>
        <v>0.494736842105263</v>
      </c>
    </row>
    <row r="58" spans="1:4">
      <c r="A58" s="14" t="s">
        <v>635</v>
      </c>
      <c r="B58" s="22"/>
      <c r="C58" s="22"/>
      <c r="D58" s="24"/>
    </row>
    <row r="59" spans="1:4">
      <c r="A59" s="14" t="s">
        <v>636</v>
      </c>
      <c r="B59" s="22"/>
      <c r="C59" s="22"/>
      <c r="D59" s="24"/>
    </row>
    <row r="60" spans="1:4">
      <c r="A60" s="14" t="s">
        <v>637</v>
      </c>
      <c r="B60" s="22"/>
      <c r="C60" s="22"/>
      <c r="D60" s="24"/>
    </row>
    <row r="61" spans="1:4">
      <c r="A61" s="14" t="s">
        <v>638</v>
      </c>
      <c r="B61" s="22">
        <v>56</v>
      </c>
      <c r="C61" s="22">
        <v>47</v>
      </c>
      <c r="D61" s="24">
        <f>C61/B61</f>
        <v>0.839285714285714</v>
      </c>
    </row>
    <row r="62" ht="29" customHeight="1"/>
  </sheetData>
  <mergeCells count="1">
    <mergeCell ref="A1:D1"/>
  </mergeCells>
  <pageMargins left="0.7" right="0.7" top="0.75" bottom="0.75" header="0.3" footer="0.3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5"/>
  <sheetViews>
    <sheetView workbookViewId="0">
      <pane xSplit="1" ySplit="3" topLeftCell="B4" activePane="bottomRight" state="frozen"/>
      <selection/>
      <selection pane="topRight"/>
      <selection pane="bottomLeft"/>
      <selection pane="bottomRight" activeCell="D3" sqref="D3"/>
    </sheetView>
  </sheetViews>
  <sheetFormatPr defaultColWidth="9" defaultRowHeight="13.5" outlineLevelCol="6"/>
  <cols>
    <col min="1" max="1" width="31.75" customWidth="1"/>
    <col min="2" max="3" width="16.625" customWidth="1"/>
    <col min="4" max="4" width="16.125" customWidth="1"/>
    <col min="5" max="5" width="19.375" hidden="1" customWidth="1"/>
    <col min="6" max="6" width="18.25" hidden="1" customWidth="1"/>
    <col min="7" max="7" width="14.125" hidden="1" customWidth="1"/>
  </cols>
  <sheetData>
    <row r="1" ht="22.5" spans="1:4">
      <c r="A1" s="15" t="s">
        <v>639</v>
      </c>
      <c r="B1" s="15"/>
      <c r="C1" s="15"/>
      <c r="D1" s="15"/>
    </row>
    <row r="2" spans="1:7">
      <c r="A2" s="16"/>
      <c r="B2" s="25"/>
      <c r="C2" s="25"/>
      <c r="D2" s="17" t="s">
        <v>640</v>
      </c>
      <c r="E2" s="19"/>
      <c r="F2" s="20"/>
      <c r="G2" s="21"/>
    </row>
    <row r="3" ht="28.5" spans="1:7">
      <c r="A3" s="26" t="s">
        <v>641</v>
      </c>
      <c r="B3" s="27" t="s">
        <v>3</v>
      </c>
      <c r="C3" s="27" t="s">
        <v>4</v>
      </c>
      <c r="D3" s="28" t="s">
        <v>642</v>
      </c>
      <c r="E3" s="29"/>
      <c r="F3" s="29"/>
      <c r="G3" s="30"/>
    </row>
    <row r="4" customFormat="1" spans="1:7">
      <c r="A4" s="12" t="s">
        <v>469</v>
      </c>
      <c r="B4" s="22">
        <f>B12+B24</f>
        <v>3908</v>
      </c>
      <c r="C4" s="22">
        <v>5057</v>
      </c>
      <c r="D4" s="24">
        <f t="shared" ref="D4:D7" si="0">C4/B4</f>
        <v>1.29401228249744</v>
      </c>
      <c r="G4">
        <f>G8+G12+G16+G20+G24+G28+G32</f>
        <v>36233.25</v>
      </c>
    </row>
    <row r="5" customFormat="1" spans="1:7">
      <c r="A5" s="14" t="s">
        <v>643</v>
      </c>
      <c r="B5" s="22">
        <v>3468</v>
      </c>
      <c r="C5" s="22">
        <v>4376</v>
      </c>
      <c r="D5" s="24">
        <f t="shared" si="0"/>
        <v>1.26182237600923</v>
      </c>
      <c r="G5">
        <f t="shared" ref="G5:G7" si="1">G9+G13+G17+G21+G25+G29+G33</f>
        <v>28829.47</v>
      </c>
    </row>
    <row r="6" customFormat="1" spans="1:7">
      <c r="A6" s="14" t="s">
        <v>644</v>
      </c>
      <c r="B6" s="22">
        <v>341</v>
      </c>
      <c r="C6" s="22">
        <v>426</v>
      </c>
      <c r="D6" s="24">
        <f t="shared" si="0"/>
        <v>1.24926686217009</v>
      </c>
      <c r="G6">
        <f t="shared" si="1"/>
        <v>4171.06</v>
      </c>
    </row>
    <row r="7" customFormat="1" spans="1:7">
      <c r="A7" s="14" t="s">
        <v>645</v>
      </c>
      <c r="B7" s="22">
        <v>99</v>
      </c>
      <c r="C7" s="22">
        <f>C4-C5-C6</f>
        <v>255</v>
      </c>
      <c r="D7" s="24">
        <f t="shared" si="0"/>
        <v>2.57575757575758</v>
      </c>
      <c r="G7">
        <f t="shared" si="1"/>
        <v>3231.72</v>
      </c>
    </row>
    <row r="8" customFormat="1" spans="1:7">
      <c r="A8" s="14" t="s">
        <v>646</v>
      </c>
      <c r="B8" s="22"/>
      <c r="C8" s="22"/>
      <c r="D8" s="24"/>
      <c r="E8">
        <v>22694.18</v>
      </c>
      <c r="F8">
        <v>190.13</v>
      </c>
      <c r="G8">
        <f>SUM(E8:F8)</f>
        <v>22884.31</v>
      </c>
    </row>
    <row r="9" customFormat="1" spans="1:7">
      <c r="A9" s="14" t="s">
        <v>643</v>
      </c>
      <c r="B9" s="22"/>
      <c r="C9" s="22"/>
      <c r="D9" s="24"/>
      <c r="E9">
        <v>19928.38</v>
      </c>
      <c r="F9">
        <v>168.45</v>
      </c>
      <c r="G9">
        <f t="shared" ref="G9:G35" si="2">SUM(E9:F9)</f>
        <v>20096.83</v>
      </c>
    </row>
    <row r="10" customFormat="1" spans="1:7">
      <c r="A10" s="14" t="s">
        <v>644</v>
      </c>
      <c r="B10" s="22"/>
      <c r="C10" s="22"/>
      <c r="D10" s="24"/>
      <c r="E10">
        <v>25.2</v>
      </c>
      <c r="G10">
        <f t="shared" si="2"/>
        <v>25.2</v>
      </c>
    </row>
    <row r="11" customFormat="1" spans="1:7">
      <c r="A11" s="14" t="s">
        <v>647</v>
      </c>
      <c r="B11" s="22"/>
      <c r="C11" s="22"/>
      <c r="D11" s="24"/>
      <c r="E11">
        <f>2364.49+2.8+372.31</f>
        <v>2739.6</v>
      </c>
      <c r="F11">
        <f>5.53+16.15</f>
        <v>21.68</v>
      </c>
      <c r="G11">
        <f t="shared" si="2"/>
        <v>2761.28</v>
      </c>
    </row>
    <row r="12" customFormat="1" spans="1:7">
      <c r="A12" s="14" t="s">
        <v>648</v>
      </c>
      <c r="B12" s="22">
        <v>3908</v>
      </c>
      <c r="C12" s="22">
        <v>5057</v>
      </c>
      <c r="D12" s="24">
        <f t="shared" ref="D12:D15" si="3">C12/B12</f>
        <v>1.29401228249744</v>
      </c>
      <c r="E12">
        <v>3445.55</v>
      </c>
      <c r="G12">
        <f t="shared" si="2"/>
        <v>3445.55</v>
      </c>
    </row>
    <row r="13" customFormat="1" spans="1:7">
      <c r="A13" s="14" t="s">
        <v>643</v>
      </c>
      <c r="B13" s="22">
        <v>3468</v>
      </c>
      <c r="C13" s="22">
        <v>4376</v>
      </c>
      <c r="D13" s="24">
        <f t="shared" si="3"/>
        <v>1.26182237600923</v>
      </c>
      <c r="E13">
        <v>3225.37</v>
      </c>
      <c r="G13">
        <f t="shared" si="2"/>
        <v>3225.37</v>
      </c>
    </row>
    <row r="14" customFormat="1" spans="1:7">
      <c r="A14" s="14" t="s">
        <v>644</v>
      </c>
      <c r="B14" s="22">
        <v>341</v>
      </c>
      <c r="C14" s="22">
        <v>426</v>
      </c>
      <c r="D14" s="24">
        <f t="shared" si="3"/>
        <v>1.24926686217009</v>
      </c>
      <c r="E14">
        <v>95</v>
      </c>
      <c r="G14">
        <f t="shared" si="2"/>
        <v>95</v>
      </c>
    </row>
    <row r="15" customFormat="1" spans="1:7">
      <c r="A15" s="14" t="s">
        <v>647</v>
      </c>
      <c r="B15" s="22">
        <v>99</v>
      </c>
      <c r="C15" s="22">
        <f>C12-C13-C14</f>
        <v>255</v>
      </c>
      <c r="D15" s="24">
        <f t="shared" si="3"/>
        <v>2.57575757575758</v>
      </c>
      <c r="E15">
        <v>125.18</v>
      </c>
      <c r="G15">
        <f t="shared" si="2"/>
        <v>125.18</v>
      </c>
    </row>
    <row r="16" customFormat="1" spans="1:7">
      <c r="A16" s="14" t="s">
        <v>649</v>
      </c>
      <c r="B16" s="22"/>
      <c r="C16" s="22"/>
      <c r="D16" s="24"/>
      <c r="E16">
        <v>1457.77</v>
      </c>
      <c r="G16">
        <f t="shared" si="2"/>
        <v>1457.77</v>
      </c>
    </row>
    <row r="17" customFormat="1" spans="1:7">
      <c r="A17" s="14" t="s">
        <v>643</v>
      </c>
      <c r="B17" s="22"/>
      <c r="C17" s="22"/>
      <c r="D17" s="24"/>
      <c r="E17">
        <v>1456.46</v>
      </c>
      <c r="G17">
        <f t="shared" si="2"/>
        <v>1456.46</v>
      </c>
    </row>
    <row r="18" customFormat="1" spans="1:7">
      <c r="A18" s="14" t="s">
        <v>644</v>
      </c>
      <c r="B18" s="22"/>
      <c r="C18" s="22"/>
      <c r="D18" s="24"/>
      <c r="G18">
        <f t="shared" si="2"/>
        <v>0</v>
      </c>
    </row>
    <row r="19" customFormat="1" spans="1:7">
      <c r="A19" s="14" t="s">
        <v>647</v>
      </c>
      <c r="B19" s="22"/>
      <c r="C19" s="22"/>
      <c r="D19" s="24"/>
      <c r="E19">
        <f>0.61+0.7</f>
        <v>1.31</v>
      </c>
      <c r="G19">
        <f t="shared" si="2"/>
        <v>1.31</v>
      </c>
    </row>
    <row r="20" customFormat="1" spans="1:7">
      <c r="A20" s="12" t="s">
        <v>650</v>
      </c>
      <c r="B20" s="22"/>
      <c r="C20" s="22"/>
      <c r="D20" s="24"/>
      <c r="E20">
        <v>1741.6</v>
      </c>
      <c r="G20">
        <f t="shared" si="2"/>
        <v>1741.6</v>
      </c>
    </row>
    <row r="21" customFormat="1" spans="1:7">
      <c r="A21" s="14" t="s">
        <v>643</v>
      </c>
      <c r="B21" s="22"/>
      <c r="C21" s="22"/>
      <c r="D21" s="24"/>
      <c r="E21">
        <v>1685.36</v>
      </c>
      <c r="G21">
        <f t="shared" si="2"/>
        <v>1685.36</v>
      </c>
    </row>
    <row r="22" customFormat="1" spans="1:7">
      <c r="A22" s="14" t="s">
        <v>644</v>
      </c>
      <c r="B22" s="22"/>
      <c r="C22" s="22"/>
      <c r="D22" s="24"/>
      <c r="E22">
        <v>3.5</v>
      </c>
      <c r="G22">
        <f t="shared" si="2"/>
        <v>3.5</v>
      </c>
    </row>
    <row r="23" customFormat="1" spans="1:7">
      <c r="A23" s="12" t="s">
        <v>651</v>
      </c>
      <c r="B23" s="22"/>
      <c r="C23" s="22"/>
      <c r="D23" s="24"/>
      <c r="E23">
        <v>52.74</v>
      </c>
      <c r="G23">
        <f t="shared" si="2"/>
        <v>52.74</v>
      </c>
    </row>
    <row r="24" customFormat="1" spans="1:7">
      <c r="A24" s="14" t="s">
        <v>652</v>
      </c>
      <c r="B24" s="22"/>
      <c r="C24" s="22"/>
      <c r="D24" s="24"/>
      <c r="E24">
        <v>606.68</v>
      </c>
      <c r="G24">
        <f t="shared" si="2"/>
        <v>606.68</v>
      </c>
    </row>
    <row r="25" customFormat="1" spans="1:7">
      <c r="A25" s="12" t="s">
        <v>643</v>
      </c>
      <c r="B25" s="22"/>
      <c r="C25" s="22"/>
      <c r="D25" s="24"/>
      <c r="E25">
        <v>360</v>
      </c>
      <c r="G25">
        <f t="shared" si="2"/>
        <v>360</v>
      </c>
    </row>
    <row r="26" customFormat="1" spans="1:7">
      <c r="A26" s="12" t="s">
        <v>644</v>
      </c>
      <c r="B26" s="22"/>
      <c r="C26" s="22"/>
      <c r="D26" s="24"/>
      <c r="G26">
        <f t="shared" si="2"/>
        <v>0</v>
      </c>
    </row>
    <row r="27" customFormat="1" spans="1:7">
      <c r="A27" s="31" t="s">
        <v>653</v>
      </c>
      <c r="B27" s="22"/>
      <c r="C27" s="22"/>
      <c r="D27" s="24"/>
      <c r="E27">
        <v>246.68</v>
      </c>
      <c r="G27">
        <f t="shared" si="2"/>
        <v>246.68</v>
      </c>
    </row>
    <row r="28" customFormat="1" spans="1:7">
      <c r="A28" s="31" t="s">
        <v>654</v>
      </c>
      <c r="B28" s="13"/>
      <c r="C28" s="13"/>
      <c r="D28" s="24"/>
      <c r="E28">
        <v>208.49</v>
      </c>
      <c r="G28">
        <f t="shared" si="2"/>
        <v>208.49</v>
      </c>
    </row>
    <row r="29" customFormat="1" spans="1:7">
      <c r="A29" s="32" t="s">
        <v>643</v>
      </c>
      <c r="B29" s="33"/>
      <c r="C29" s="33"/>
      <c r="D29" s="34"/>
      <c r="E29">
        <v>208.16</v>
      </c>
      <c r="G29">
        <f t="shared" si="2"/>
        <v>208.16</v>
      </c>
    </row>
    <row r="30" customFormat="1" spans="1:7">
      <c r="A30" s="12" t="s">
        <v>644</v>
      </c>
      <c r="B30" s="22"/>
      <c r="C30" s="22"/>
      <c r="D30" s="24"/>
      <c r="G30">
        <f t="shared" si="2"/>
        <v>0</v>
      </c>
    </row>
    <row r="31" customFormat="1" spans="1:7">
      <c r="A31" s="14" t="s">
        <v>655</v>
      </c>
      <c r="B31" s="22"/>
      <c r="C31" s="22"/>
      <c r="D31" s="24"/>
      <c r="E31">
        <v>0.33</v>
      </c>
      <c r="G31">
        <f t="shared" si="2"/>
        <v>0.33</v>
      </c>
    </row>
    <row r="32" customFormat="1" spans="1:7">
      <c r="A32" s="14" t="s">
        <v>656</v>
      </c>
      <c r="B32" s="22"/>
      <c r="C32" s="22"/>
      <c r="D32" s="24"/>
      <c r="E32">
        <v>4688.1</v>
      </c>
      <c r="F32">
        <v>1200.75</v>
      </c>
      <c r="G32">
        <f t="shared" si="2"/>
        <v>5888.85</v>
      </c>
    </row>
    <row r="33" customFormat="1" spans="1:7">
      <c r="A33" s="14" t="s">
        <v>643</v>
      </c>
      <c r="B33" s="22"/>
      <c r="C33" s="22"/>
      <c r="D33" s="24"/>
      <c r="E33">
        <v>1442.12</v>
      </c>
      <c r="F33">
        <v>355.17</v>
      </c>
      <c r="G33">
        <f t="shared" si="2"/>
        <v>1797.29</v>
      </c>
    </row>
    <row r="34" customFormat="1" spans="1:7">
      <c r="A34" s="14" t="s">
        <v>644</v>
      </c>
      <c r="B34" s="22"/>
      <c r="C34" s="22"/>
      <c r="D34" s="24"/>
      <c r="E34">
        <v>3212</v>
      </c>
      <c r="F34">
        <v>835.36</v>
      </c>
      <c r="G34">
        <f t="shared" si="2"/>
        <v>4047.36</v>
      </c>
    </row>
    <row r="35" customFormat="1" spans="1:7">
      <c r="A35" s="12" t="s">
        <v>657</v>
      </c>
      <c r="B35" s="22"/>
      <c r="C35" s="22"/>
      <c r="D35" s="24"/>
      <c r="E35">
        <v>33.98</v>
      </c>
      <c r="F35">
        <v>10.22</v>
      </c>
      <c r="G35">
        <f t="shared" si="2"/>
        <v>44.2</v>
      </c>
    </row>
  </sheetData>
  <mergeCells count="2">
    <mergeCell ref="A1:D1"/>
    <mergeCell ref="E2:G2"/>
  </mergeCells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7"/>
  <sheetViews>
    <sheetView workbookViewId="0">
      <pane xSplit="1" ySplit="3" topLeftCell="B4" activePane="bottomRight" state="frozen"/>
      <selection/>
      <selection pane="topRight"/>
      <selection pane="bottomLeft"/>
      <selection pane="bottomRight" activeCell="D33" sqref="D33"/>
    </sheetView>
  </sheetViews>
  <sheetFormatPr defaultColWidth="9" defaultRowHeight="13.5" outlineLevelCol="6"/>
  <cols>
    <col min="1" max="1" width="33" customWidth="1"/>
    <col min="2" max="3" width="16.625" customWidth="1"/>
    <col min="4" max="4" width="15.875" customWidth="1"/>
    <col min="5" max="5" width="0.125" hidden="1" customWidth="1"/>
    <col min="6" max="7" width="18.75" hidden="1" customWidth="1"/>
  </cols>
  <sheetData>
    <row r="1" ht="39" customHeight="1" spans="1:4">
      <c r="A1" s="15" t="s">
        <v>658</v>
      </c>
      <c r="B1" s="15"/>
      <c r="C1" s="15"/>
      <c r="D1" s="15"/>
    </row>
    <row r="2" spans="1:7">
      <c r="A2" s="16"/>
      <c r="B2" s="17"/>
      <c r="C2" s="17"/>
      <c r="D2" s="18" t="s">
        <v>640</v>
      </c>
      <c r="E2" s="19"/>
      <c r="F2" s="20"/>
      <c r="G2" s="21"/>
    </row>
    <row r="3" customFormat="1" ht="24" spans="1:4">
      <c r="A3" s="12" t="s">
        <v>659</v>
      </c>
      <c r="B3" s="22" t="s">
        <v>3</v>
      </c>
      <c r="C3" s="22" t="s">
        <v>4</v>
      </c>
      <c r="D3" s="23" t="s">
        <v>642</v>
      </c>
    </row>
    <row r="4" customFormat="1" spans="1:7">
      <c r="A4" s="14" t="s">
        <v>660</v>
      </c>
      <c r="B4" s="22">
        <v>3747</v>
      </c>
      <c r="C4" s="22">
        <v>6347</v>
      </c>
      <c r="D4" s="24"/>
      <c r="E4">
        <f>E7+E10+E13+E16+E19+E22+E25</f>
        <v>25376.15</v>
      </c>
      <c r="F4">
        <f t="shared" ref="F4:G4" si="0">F7+F10+F13+F16+F19+F22+F25</f>
        <v>1737.89</v>
      </c>
      <c r="G4">
        <f t="shared" si="0"/>
        <v>27114.04</v>
      </c>
    </row>
    <row r="5" customFormat="1" spans="1:7">
      <c r="A5" s="14" t="s">
        <v>661</v>
      </c>
      <c r="B5" s="22">
        <v>3747</v>
      </c>
      <c r="C5" s="22">
        <v>6334</v>
      </c>
      <c r="D5" s="24"/>
      <c r="E5">
        <f>E8+E11+E14+E17+E20+E23+E26</f>
        <v>23029.47</v>
      </c>
      <c r="F5">
        <f t="shared" ref="F5:G5" si="1">F8+F11+F14+F17+F20+F23+F26</f>
        <v>1713.71</v>
      </c>
      <c r="G5">
        <f t="shared" si="1"/>
        <v>24743.18</v>
      </c>
    </row>
    <row r="6" customFormat="1" spans="1:7">
      <c r="A6" s="14" t="s">
        <v>662</v>
      </c>
      <c r="B6" s="22"/>
      <c r="C6" s="22">
        <v>13</v>
      </c>
      <c r="D6" s="24"/>
      <c r="E6">
        <f t="shared" ref="E6:G6" si="2">E9+E12+E15+E18+E21+E24+E27</f>
        <v>2346.68</v>
      </c>
      <c r="F6">
        <f t="shared" si="2"/>
        <v>24.18</v>
      </c>
      <c r="G6">
        <f t="shared" si="2"/>
        <v>2370.86</v>
      </c>
    </row>
    <row r="7" customFormat="1" spans="1:7">
      <c r="A7" s="14" t="s">
        <v>663</v>
      </c>
      <c r="B7" s="22"/>
      <c r="C7" s="22"/>
      <c r="D7" s="24"/>
      <c r="E7">
        <v>16051.95</v>
      </c>
      <c r="F7">
        <v>1168.7</v>
      </c>
      <c r="G7">
        <f>E7+F7</f>
        <v>17220.65</v>
      </c>
    </row>
    <row r="8" customFormat="1" spans="1:7">
      <c r="A8" s="14" t="s">
        <v>664</v>
      </c>
      <c r="B8" s="22"/>
      <c r="C8" s="22"/>
      <c r="D8" s="24"/>
      <c r="E8">
        <v>14201.74</v>
      </c>
      <c r="F8">
        <v>1144.52</v>
      </c>
      <c r="G8">
        <f t="shared" ref="G8:G27" si="3">E8+F8</f>
        <v>15346.26</v>
      </c>
    </row>
    <row r="9" customFormat="1" spans="1:7">
      <c r="A9" s="14" t="s">
        <v>665</v>
      </c>
      <c r="B9" s="22"/>
      <c r="C9" s="22"/>
      <c r="D9" s="24"/>
      <c r="E9">
        <f>E7-E8</f>
        <v>1850.21</v>
      </c>
      <c r="F9">
        <v>24.18</v>
      </c>
      <c r="G9">
        <f t="shared" si="3"/>
        <v>1874.39</v>
      </c>
    </row>
    <row r="10" customFormat="1" spans="1:7">
      <c r="A10" s="14" t="s">
        <v>666</v>
      </c>
      <c r="B10" s="22">
        <v>3747</v>
      </c>
      <c r="C10" s="22">
        <v>6347</v>
      </c>
      <c r="D10" s="24"/>
      <c r="E10">
        <v>2386.7</v>
      </c>
      <c r="G10">
        <f t="shared" si="3"/>
        <v>2386.7</v>
      </c>
    </row>
    <row r="11" customFormat="1" spans="1:7">
      <c r="A11" s="14" t="s">
        <v>664</v>
      </c>
      <c r="B11" s="22">
        <v>3747</v>
      </c>
      <c r="C11" s="22">
        <v>6334</v>
      </c>
      <c r="D11" s="24"/>
      <c r="E11">
        <v>2386.7</v>
      </c>
      <c r="G11">
        <f t="shared" si="3"/>
        <v>2386.7</v>
      </c>
    </row>
    <row r="12" customFormat="1" spans="1:7">
      <c r="A12" s="12" t="s">
        <v>665</v>
      </c>
      <c r="B12" s="22"/>
      <c r="C12" s="22">
        <v>13</v>
      </c>
      <c r="D12" s="24"/>
      <c r="G12">
        <f t="shared" si="3"/>
        <v>0</v>
      </c>
    </row>
    <row r="13" customFormat="1" spans="1:7">
      <c r="A13" s="14" t="s">
        <v>667</v>
      </c>
      <c r="B13" s="22"/>
      <c r="C13" s="22"/>
      <c r="D13" s="24"/>
      <c r="E13">
        <v>1079.41</v>
      </c>
      <c r="G13">
        <f t="shared" si="3"/>
        <v>1079.41</v>
      </c>
    </row>
    <row r="14" customFormat="1" spans="1:7">
      <c r="A14" s="14" t="s">
        <v>668</v>
      </c>
      <c r="B14" s="22"/>
      <c r="C14" s="22"/>
      <c r="D14" s="24"/>
      <c r="E14">
        <v>1079.35</v>
      </c>
      <c r="G14">
        <f t="shared" si="3"/>
        <v>1079.35</v>
      </c>
    </row>
    <row r="15" customFormat="1" spans="1:7">
      <c r="A15" s="14" t="s">
        <v>669</v>
      </c>
      <c r="B15" s="22"/>
      <c r="C15" s="22"/>
      <c r="D15" s="24"/>
      <c r="E15">
        <v>0.06</v>
      </c>
      <c r="G15">
        <f t="shared" si="3"/>
        <v>0.06</v>
      </c>
    </row>
    <row r="16" customFormat="1" spans="1:7">
      <c r="A16" s="14" t="s">
        <v>670</v>
      </c>
      <c r="B16" s="22"/>
      <c r="C16" s="22"/>
      <c r="D16" s="24"/>
      <c r="E16">
        <v>651.32</v>
      </c>
      <c r="G16">
        <f t="shared" si="3"/>
        <v>651.32</v>
      </c>
    </row>
    <row r="17" customFormat="1" spans="1:7">
      <c r="A17" s="14" t="s">
        <v>671</v>
      </c>
      <c r="B17" s="22"/>
      <c r="C17" s="22"/>
      <c r="D17" s="24"/>
      <c r="E17">
        <v>591.9</v>
      </c>
      <c r="G17">
        <f t="shared" si="3"/>
        <v>591.9</v>
      </c>
    </row>
    <row r="18" customFormat="1" spans="1:7">
      <c r="A18" s="14" t="s">
        <v>672</v>
      </c>
      <c r="B18" s="22"/>
      <c r="C18" s="22"/>
      <c r="D18" s="24"/>
      <c r="E18">
        <f>E16-E17</f>
        <v>59.4200000000001</v>
      </c>
      <c r="G18">
        <f t="shared" si="3"/>
        <v>59.4200000000001</v>
      </c>
    </row>
    <row r="19" customFormat="1" spans="1:7">
      <c r="A19" s="14" t="s">
        <v>673</v>
      </c>
      <c r="B19" s="22"/>
      <c r="C19" s="22"/>
      <c r="D19" s="24"/>
      <c r="E19">
        <v>328.48</v>
      </c>
      <c r="G19">
        <f t="shared" si="3"/>
        <v>328.48</v>
      </c>
    </row>
    <row r="20" customFormat="1" spans="1:7">
      <c r="A20" s="14" t="s">
        <v>674</v>
      </c>
      <c r="B20" s="22"/>
      <c r="C20" s="22"/>
      <c r="D20" s="24"/>
      <c r="E20">
        <v>81.5</v>
      </c>
      <c r="G20">
        <f t="shared" si="3"/>
        <v>81.5</v>
      </c>
    </row>
    <row r="21" customFormat="1" spans="1:7">
      <c r="A21" s="12" t="s">
        <v>675</v>
      </c>
      <c r="B21" s="22"/>
      <c r="C21" s="22"/>
      <c r="D21" s="24"/>
      <c r="E21">
        <v>246.98</v>
      </c>
      <c r="G21">
        <f t="shared" si="3"/>
        <v>246.98</v>
      </c>
    </row>
    <row r="22" customFormat="1" spans="1:7">
      <c r="A22" s="14" t="s">
        <v>676</v>
      </c>
      <c r="B22" s="22"/>
      <c r="C22" s="22"/>
      <c r="D22" s="24"/>
      <c r="E22">
        <v>191.09</v>
      </c>
      <c r="G22">
        <f t="shared" si="3"/>
        <v>191.09</v>
      </c>
    </row>
    <row r="23" customFormat="1" spans="1:7">
      <c r="A23" s="14" t="s">
        <v>677</v>
      </c>
      <c r="B23" s="22"/>
      <c r="C23" s="22"/>
      <c r="D23" s="24"/>
      <c r="E23">
        <v>191.09</v>
      </c>
      <c r="G23">
        <f t="shared" si="3"/>
        <v>191.09</v>
      </c>
    </row>
    <row r="24" customFormat="1" spans="1:7">
      <c r="A24" s="14" t="s">
        <v>678</v>
      </c>
      <c r="B24" s="22"/>
      <c r="C24" s="22"/>
      <c r="D24" s="24"/>
      <c r="G24">
        <f t="shared" si="3"/>
        <v>0</v>
      </c>
    </row>
    <row r="25" customFormat="1" spans="1:7">
      <c r="A25" s="14" t="s">
        <v>679</v>
      </c>
      <c r="B25" s="22"/>
      <c r="C25" s="22"/>
      <c r="D25" s="24"/>
      <c r="E25">
        <v>4687.2</v>
      </c>
      <c r="F25">
        <v>569.19</v>
      </c>
      <c r="G25">
        <f t="shared" si="3"/>
        <v>5256.39</v>
      </c>
    </row>
    <row r="26" customFormat="1" spans="1:7">
      <c r="A26" s="14" t="s">
        <v>680</v>
      </c>
      <c r="B26" s="22"/>
      <c r="C26" s="22"/>
      <c r="D26" s="24"/>
      <c r="E26">
        <v>4497.19</v>
      </c>
      <c r="F26">
        <v>569.19</v>
      </c>
      <c r="G26">
        <f t="shared" si="3"/>
        <v>5066.38</v>
      </c>
    </row>
    <row r="27" customFormat="1" spans="1:7">
      <c r="A27" s="14" t="s">
        <v>681</v>
      </c>
      <c r="B27" s="22"/>
      <c r="C27" s="22"/>
      <c r="D27" s="24"/>
      <c r="E27">
        <v>190.01</v>
      </c>
      <c r="G27">
        <f t="shared" si="3"/>
        <v>190.01</v>
      </c>
    </row>
  </sheetData>
  <mergeCells count="2">
    <mergeCell ref="A1:D1"/>
    <mergeCell ref="E2:G2"/>
  </mergeCells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1"/>
  <sheetViews>
    <sheetView workbookViewId="0">
      <selection activeCell="C39" sqref="C39"/>
    </sheetView>
  </sheetViews>
  <sheetFormatPr defaultColWidth="9" defaultRowHeight="13.5" outlineLevelCol="1"/>
  <cols>
    <col min="1" max="2" width="40.625" customWidth="1"/>
  </cols>
  <sheetData>
    <row r="1" ht="20.25" spans="1:2">
      <c r="A1" s="9" t="s">
        <v>682</v>
      </c>
      <c r="B1" s="9"/>
    </row>
    <row r="2" ht="22.5" spans="1:2">
      <c r="A2" s="10"/>
      <c r="B2" s="11" t="s">
        <v>31</v>
      </c>
    </row>
    <row r="3" customFormat="1" spans="1:2">
      <c r="A3" s="12" t="s">
        <v>361</v>
      </c>
      <c r="B3" s="13" t="s">
        <v>4</v>
      </c>
    </row>
    <row r="4" customFormat="1" spans="1:2">
      <c r="A4" s="14" t="s">
        <v>683</v>
      </c>
      <c r="B4" s="13">
        <v>5572</v>
      </c>
    </row>
    <row r="5" customFormat="1" spans="1:2">
      <c r="A5" s="14" t="s">
        <v>684</v>
      </c>
      <c r="B5" s="13"/>
    </row>
    <row r="6" customFormat="1" spans="1:2">
      <c r="A6" s="14" t="s">
        <v>685</v>
      </c>
      <c r="B6" s="13">
        <v>5572</v>
      </c>
    </row>
    <row r="7" customFormat="1" spans="1:2">
      <c r="A7" s="14" t="s">
        <v>686</v>
      </c>
      <c r="B7" s="13"/>
    </row>
    <row r="8" customFormat="1" spans="1:2">
      <c r="A8" s="14" t="s">
        <v>687</v>
      </c>
      <c r="B8" s="13"/>
    </row>
    <row r="9" customFormat="1" spans="1:2">
      <c r="A9" s="14" t="s">
        <v>688</v>
      </c>
      <c r="B9" s="13"/>
    </row>
    <row r="10" customFormat="1" spans="1:2">
      <c r="A10" s="14" t="s">
        <v>689</v>
      </c>
      <c r="B10" s="13"/>
    </row>
    <row r="11" customFormat="1" spans="1:2">
      <c r="A11" s="14" t="s">
        <v>690</v>
      </c>
      <c r="B11" s="13"/>
    </row>
  </sheetData>
  <mergeCells count="1">
    <mergeCell ref="A1:B1"/>
  </mergeCells>
  <pageMargins left="0.7" right="0.7" top="0.75" bottom="0.75" header="0.3" footer="0.3"/>
  <pageSetup paperSize="9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8"/>
  <sheetViews>
    <sheetView workbookViewId="0">
      <selection activeCell="F29" sqref="F29"/>
    </sheetView>
  </sheetViews>
  <sheetFormatPr defaultColWidth="9" defaultRowHeight="13.5" outlineLevelCol="1"/>
  <cols>
    <col min="1" max="1" width="40.875" customWidth="1"/>
    <col min="2" max="2" width="24" customWidth="1"/>
  </cols>
  <sheetData>
    <row r="1" ht="35" customHeight="1" spans="1:2">
      <c r="A1" s="1" t="s">
        <v>691</v>
      </c>
      <c r="B1" s="1"/>
    </row>
    <row r="2" ht="14.25" spans="1:2">
      <c r="A2" s="2"/>
      <c r="B2" s="3" t="s">
        <v>31</v>
      </c>
    </row>
    <row r="3" ht="20" customHeight="1" spans="1:2">
      <c r="A3" s="4" t="s">
        <v>361</v>
      </c>
      <c r="B3" s="4" t="s">
        <v>692</v>
      </c>
    </row>
    <row r="4" ht="20" customHeight="1" spans="1:2">
      <c r="A4" s="5" t="s">
        <v>693</v>
      </c>
      <c r="B4" s="6">
        <v>1206397</v>
      </c>
    </row>
    <row r="5" ht="20" customHeight="1" spans="1:2">
      <c r="A5" s="7" t="s">
        <v>694</v>
      </c>
      <c r="B5" s="8">
        <v>321585</v>
      </c>
    </row>
    <row r="6" ht="20" customHeight="1" spans="1:2">
      <c r="A6" s="7" t="s">
        <v>695</v>
      </c>
      <c r="B6" s="8">
        <v>884812</v>
      </c>
    </row>
    <row r="7" ht="20" customHeight="1" spans="1:2">
      <c r="A7" s="5" t="s">
        <v>696</v>
      </c>
      <c r="B7" s="6">
        <v>40</v>
      </c>
    </row>
    <row r="8" ht="20" customHeight="1" spans="1:2">
      <c r="A8" s="7" t="s">
        <v>697</v>
      </c>
      <c r="B8" s="8">
        <v>19</v>
      </c>
    </row>
    <row r="9" ht="20" customHeight="1" spans="1:2">
      <c r="A9" s="7" t="s">
        <v>698</v>
      </c>
      <c r="B9" s="8">
        <v>21</v>
      </c>
    </row>
    <row r="10" ht="20" customHeight="1" spans="1:2">
      <c r="A10" s="5" t="s">
        <v>699</v>
      </c>
      <c r="B10" s="6">
        <v>251221</v>
      </c>
    </row>
    <row r="11" ht="20" customHeight="1" spans="1:2">
      <c r="A11" s="7" t="s">
        <v>694</v>
      </c>
      <c r="B11" s="8">
        <v>20689</v>
      </c>
    </row>
    <row r="12" ht="20" customHeight="1" spans="1:2">
      <c r="A12" s="7" t="s">
        <v>695</v>
      </c>
      <c r="B12" s="8">
        <v>230532</v>
      </c>
    </row>
    <row r="13" ht="20" customHeight="1" spans="1:2">
      <c r="A13" s="5" t="s">
        <v>700</v>
      </c>
      <c r="B13" s="6">
        <f>B14+B15</f>
        <v>43696</v>
      </c>
    </row>
    <row r="14" ht="20" customHeight="1" spans="1:2">
      <c r="A14" s="7" t="s">
        <v>694</v>
      </c>
      <c r="B14" s="8">
        <v>11302</v>
      </c>
    </row>
    <row r="15" ht="20" customHeight="1" spans="1:2">
      <c r="A15" s="7" t="s">
        <v>695</v>
      </c>
      <c r="B15" s="8">
        <v>32394</v>
      </c>
    </row>
    <row r="16" ht="20" customHeight="1" spans="1:2">
      <c r="A16" s="5" t="s">
        <v>701</v>
      </c>
      <c r="B16" s="6">
        <v>985375</v>
      </c>
    </row>
    <row r="17" ht="20" customHeight="1" spans="1:2">
      <c r="A17" s="7" t="s">
        <v>694</v>
      </c>
      <c r="B17" s="8">
        <v>321583</v>
      </c>
    </row>
    <row r="18" ht="20" customHeight="1" spans="1:2">
      <c r="A18" s="7" t="s">
        <v>695</v>
      </c>
      <c r="B18" s="8">
        <v>663792</v>
      </c>
    </row>
  </sheetData>
  <mergeCells count="1">
    <mergeCell ref="A1:B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0"/>
  <sheetViews>
    <sheetView workbookViewId="0">
      <selection activeCell="C42" sqref="C42"/>
    </sheetView>
  </sheetViews>
  <sheetFormatPr defaultColWidth="9" defaultRowHeight="13.5" outlineLevelCol="3"/>
  <cols>
    <col min="1" max="1" width="29.25" customWidth="1"/>
    <col min="2" max="4" width="30.625" customWidth="1"/>
  </cols>
  <sheetData>
    <row r="1" ht="22.5" customHeight="1" spans="1:4">
      <c r="A1" s="117" t="s">
        <v>30</v>
      </c>
      <c r="B1" s="117"/>
      <c r="C1" s="117"/>
      <c r="D1" s="117"/>
    </row>
    <row r="2" spans="1:4">
      <c r="A2" s="123" t="s">
        <v>31</v>
      </c>
      <c r="B2" s="123"/>
      <c r="C2" s="123"/>
      <c r="D2" s="123"/>
    </row>
    <row r="3" spans="1:4">
      <c r="A3" s="113" t="s">
        <v>2</v>
      </c>
      <c r="B3" s="32" t="s">
        <v>3</v>
      </c>
      <c r="C3" s="32" t="s">
        <v>4</v>
      </c>
      <c r="D3" s="124" t="s">
        <v>5</v>
      </c>
    </row>
    <row r="4" spans="1:4">
      <c r="A4" s="67" t="s">
        <v>32</v>
      </c>
      <c r="B4" s="116">
        <v>47311</v>
      </c>
      <c r="C4" s="116">
        <v>38685</v>
      </c>
      <c r="D4" s="122">
        <f>C4/B4</f>
        <v>0.817674536577117</v>
      </c>
    </row>
    <row r="5" spans="1:4">
      <c r="A5" s="67" t="s">
        <v>33</v>
      </c>
      <c r="B5" s="116"/>
      <c r="C5" s="116"/>
      <c r="D5" s="122"/>
    </row>
    <row r="6" spans="1:4">
      <c r="A6" s="67" t="s">
        <v>34</v>
      </c>
      <c r="B6" s="116">
        <v>1232</v>
      </c>
      <c r="C6" s="116">
        <v>647</v>
      </c>
      <c r="D6" s="122">
        <f t="shared" ref="D6:D37" si="0">C6/B6</f>
        <v>0.525162337662338</v>
      </c>
    </row>
    <row r="7" spans="1:4">
      <c r="A7" s="67" t="s">
        <v>35</v>
      </c>
      <c r="B7" s="116">
        <v>21241</v>
      </c>
      <c r="C7" s="116">
        <v>12950</v>
      </c>
      <c r="D7" s="122">
        <f t="shared" si="0"/>
        <v>0.609669977872981</v>
      </c>
    </row>
    <row r="8" spans="1:4">
      <c r="A8" s="67" t="s">
        <v>36</v>
      </c>
      <c r="B8" s="116">
        <v>46691</v>
      </c>
      <c r="C8" s="116">
        <v>57295</v>
      </c>
      <c r="D8" s="122">
        <f t="shared" si="0"/>
        <v>1.22711014970765</v>
      </c>
    </row>
    <row r="9" spans="1:4">
      <c r="A9" s="67" t="s">
        <v>37</v>
      </c>
      <c r="B9" s="116">
        <v>58222</v>
      </c>
      <c r="C9" s="116">
        <v>36229</v>
      </c>
      <c r="D9" s="122">
        <f t="shared" si="0"/>
        <v>0.622256191817526</v>
      </c>
    </row>
    <row r="10" spans="1:4">
      <c r="A10" s="67" t="s">
        <v>38</v>
      </c>
      <c r="B10" s="116">
        <v>1274</v>
      </c>
      <c r="C10" s="116">
        <v>44</v>
      </c>
      <c r="D10" s="122">
        <f t="shared" si="0"/>
        <v>0.0345368916797488</v>
      </c>
    </row>
    <row r="11" spans="1:4">
      <c r="A11" s="67" t="s">
        <v>39</v>
      </c>
      <c r="B11" s="116">
        <v>18049</v>
      </c>
      <c r="C11" s="116">
        <v>16927</v>
      </c>
      <c r="D11" s="122">
        <f t="shared" si="0"/>
        <v>0.937835891185107</v>
      </c>
    </row>
    <row r="12" spans="1:4">
      <c r="A12" s="67" t="s">
        <v>40</v>
      </c>
      <c r="B12" s="116">
        <v>15403</v>
      </c>
      <c r="C12" s="116">
        <v>10508</v>
      </c>
      <c r="D12" s="122">
        <f t="shared" si="0"/>
        <v>0.68220476530546</v>
      </c>
    </row>
    <row r="13" spans="1:4">
      <c r="A13" s="67" t="s">
        <v>41</v>
      </c>
      <c r="B13" s="116">
        <v>32069</v>
      </c>
      <c r="C13" s="116">
        <v>8404</v>
      </c>
      <c r="D13" s="122">
        <f t="shared" si="0"/>
        <v>0.262059933268889</v>
      </c>
    </row>
    <row r="14" spans="1:4">
      <c r="A14" s="67" t="s">
        <v>42</v>
      </c>
      <c r="B14" s="116">
        <v>71015</v>
      </c>
      <c r="C14" s="116">
        <v>59349</v>
      </c>
      <c r="D14" s="122">
        <f t="shared" si="0"/>
        <v>0.835724846863339</v>
      </c>
    </row>
    <row r="15" spans="1:4">
      <c r="A15" s="67" t="s">
        <v>43</v>
      </c>
      <c r="B15" s="116">
        <v>7393</v>
      </c>
      <c r="C15" s="116">
        <v>8095</v>
      </c>
      <c r="D15" s="122">
        <f t="shared" si="0"/>
        <v>1.09495468686595</v>
      </c>
    </row>
    <row r="16" spans="1:4">
      <c r="A16" s="67" t="s">
        <v>44</v>
      </c>
      <c r="B16" s="116">
        <v>718</v>
      </c>
      <c r="C16" s="116">
        <v>1393</v>
      </c>
      <c r="D16" s="122">
        <f t="shared" si="0"/>
        <v>1.94011142061281</v>
      </c>
    </row>
    <row r="17" spans="1:4">
      <c r="A17" s="67" t="s">
        <v>45</v>
      </c>
      <c r="B17" s="116">
        <v>37924</v>
      </c>
      <c r="C17" s="116">
        <v>44868</v>
      </c>
      <c r="D17" s="122">
        <f t="shared" si="0"/>
        <v>1.18310304820167</v>
      </c>
    </row>
    <row r="18" spans="1:4">
      <c r="A18" s="67" t="s">
        <v>46</v>
      </c>
      <c r="B18" s="116">
        <v>1998</v>
      </c>
      <c r="C18" s="116">
        <v>5089</v>
      </c>
      <c r="D18" s="122">
        <f t="shared" si="0"/>
        <v>2.54704704704705</v>
      </c>
    </row>
    <row r="19" spans="1:4">
      <c r="A19" s="67" t="s">
        <v>47</v>
      </c>
      <c r="B19" s="116"/>
      <c r="C19" s="116"/>
      <c r="D19" s="122"/>
    </row>
    <row r="20" spans="1:4">
      <c r="A20" s="67" t="s">
        <v>48</v>
      </c>
      <c r="B20" s="116">
        <v>0</v>
      </c>
      <c r="C20" s="116">
        <v>0</v>
      </c>
      <c r="D20" s="122"/>
    </row>
    <row r="21" spans="1:4">
      <c r="A21" s="67" t="s">
        <v>49</v>
      </c>
      <c r="B21" s="116">
        <v>315</v>
      </c>
      <c r="C21" s="116">
        <v>1271</v>
      </c>
      <c r="D21" s="122">
        <f t="shared" si="0"/>
        <v>4.03492063492063</v>
      </c>
    </row>
    <row r="22" spans="1:4">
      <c r="A22" s="67" t="s">
        <v>50</v>
      </c>
      <c r="B22" s="116">
        <v>4471</v>
      </c>
      <c r="C22" s="116">
        <v>16416</v>
      </c>
      <c r="D22" s="122">
        <f t="shared" si="0"/>
        <v>3.67166182062178</v>
      </c>
    </row>
    <row r="23" spans="1:4">
      <c r="A23" s="67" t="s">
        <v>51</v>
      </c>
      <c r="B23" s="116">
        <v>0</v>
      </c>
      <c r="C23" s="116">
        <v>0</v>
      </c>
      <c r="D23" s="122"/>
    </row>
    <row r="24" spans="1:4">
      <c r="A24" s="67" t="s">
        <v>52</v>
      </c>
      <c r="B24" s="116">
        <v>11008</v>
      </c>
      <c r="C24" s="116">
        <v>20383</v>
      </c>
      <c r="D24" s="122"/>
    </row>
    <row r="25" spans="1:4">
      <c r="A25" s="67" t="s">
        <v>53</v>
      </c>
      <c r="B25" s="116">
        <v>10718</v>
      </c>
      <c r="C25" s="116">
        <v>11302</v>
      </c>
      <c r="D25" s="122">
        <f t="shared" si="0"/>
        <v>1.05448777757044</v>
      </c>
    </row>
    <row r="26" spans="1:4">
      <c r="A26" s="67" t="s">
        <v>54</v>
      </c>
      <c r="B26" s="116">
        <v>43</v>
      </c>
      <c r="C26" s="116">
        <v>19</v>
      </c>
      <c r="D26" s="122">
        <f t="shared" si="0"/>
        <v>0.441860465116279</v>
      </c>
    </row>
    <row r="27" spans="1:4">
      <c r="A27" s="67" t="s">
        <v>55</v>
      </c>
      <c r="B27" s="116">
        <v>16</v>
      </c>
      <c r="C27" s="116">
        <v>435</v>
      </c>
      <c r="D27" s="122">
        <f t="shared" si="0"/>
        <v>27.1875</v>
      </c>
    </row>
    <row r="28" spans="1:4">
      <c r="A28" s="125" t="s">
        <v>56</v>
      </c>
      <c r="B28" s="116">
        <v>387111</v>
      </c>
      <c r="C28" s="116">
        <f>SUM(C4:C27)</f>
        <v>350309</v>
      </c>
      <c r="D28" s="122">
        <f t="shared" si="0"/>
        <v>0.904931660428146</v>
      </c>
    </row>
    <row r="29" spans="1:4">
      <c r="A29" s="125"/>
      <c r="B29" s="116"/>
      <c r="C29" s="116"/>
      <c r="D29" s="122"/>
    </row>
    <row r="30" spans="1:4">
      <c r="A30" s="63" t="s">
        <v>57</v>
      </c>
      <c r="B30" s="116"/>
      <c r="C30" s="116"/>
      <c r="D30" s="122"/>
    </row>
    <row r="31" spans="1:4">
      <c r="A31" s="126" t="s">
        <v>58</v>
      </c>
      <c r="B31" s="116">
        <v>19572</v>
      </c>
      <c r="C31" s="116">
        <v>59293</v>
      </c>
      <c r="D31" s="122">
        <f>C31/B31</f>
        <v>3.02948089106887</v>
      </c>
    </row>
    <row r="32" spans="1:4">
      <c r="A32" s="126" t="s">
        <v>59</v>
      </c>
      <c r="B32" s="116">
        <v>36343</v>
      </c>
      <c r="C32" s="116">
        <v>20689</v>
      </c>
      <c r="D32" s="122">
        <f t="shared" si="0"/>
        <v>0.569270561043392</v>
      </c>
    </row>
    <row r="33" spans="1:4">
      <c r="A33" s="126" t="s">
        <v>60</v>
      </c>
      <c r="B33" s="116"/>
      <c r="C33" s="116"/>
      <c r="D33" s="122"/>
    </row>
    <row r="34" spans="1:4">
      <c r="A34" s="126" t="s">
        <v>61</v>
      </c>
      <c r="B34" s="116">
        <v>26672</v>
      </c>
      <c r="C34" s="116"/>
      <c r="D34" s="122">
        <f t="shared" si="0"/>
        <v>0</v>
      </c>
    </row>
    <row r="35" spans="1:4">
      <c r="A35" s="126" t="s">
        <v>62</v>
      </c>
      <c r="B35" s="116">
        <v>31</v>
      </c>
      <c r="C35" s="116">
        <v>1100</v>
      </c>
      <c r="D35" s="122">
        <f t="shared" si="0"/>
        <v>35.4838709677419</v>
      </c>
    </row>
    <row r="36" spans="1:4">
      <c r="A36" s="126" t="s">
        <v>63</v>
      </c>
      <c r="B36" s="116"/>
      <c r="C36" s="116"/>
      <c r="D36" s="122"/>
    </row>
    <row r="37" spans="1:4">
      <c r="A37" s="74" t="s">
        <v>64</v>
      </c>
      <c r="B37" s="116">
        <v>469729</v>
      </c>
      <c r="C37" s="116">
        <f>C28+C31+C32+C34+C35</f>
        <v>431391</v>
      </c>
      <c r="D37" s="122">
        <f t="shared" si="0"/>
        <v>0.918382727061774</v>
      </c>
    </row>
    <row r="40" spans="3:3">
      <c r="C40" s="127"/>
    </row>
  </sheetData>
  <mergeCells count="2">
    <mergeCell ref="A1:D1"/>
    <mergeCell ref="A2:D2"/>
  </mergeCells>
  <pageMargins left="0.708661417322835" right="0.708661417322835" top="0.354330708661417" bottom="0.354330708661417" header="0.31496062992126" footer="0.31496062992126"/>
  <pageSetup paperSize="9" orientation="landscape" horizontalDpi="200" verticalDpi="300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33"/>
  <sheetViews>
    <sheetView workbookViewId="0">
      <selection activeCell="G32" sqref="G32"/>
    </sheetView>
  </sheetViews>
  <sheetFormatPr defaultColWidth="9" defaultRowHeight="13.5" outlineLevelCol="3"/>
  <cols>
    <col min="1" max="1" width="30.625" customWidth="1"/>
    <col min="2" max="4" width="32.625" customWidth="1"/>
  </cols>
  <sheetData>
    <row r="1" ht="22.5" spans="1:4">
      <c r="A1" s="117" t="s">
        <v>65</v>
      </c>
      <c r="B1" s="117"/>
      <c r="C1" s="117"/>
      <c r="D1" s="117"/>
    </row>
    <row r="2" ht="14.25" spans="1:4">
      <c r="A2" s="118"/>
      <c r="B2" s="118"/>
      <c r="C2" s="119"/>
      <c r="D2" s="120" t="s">
        <v>31</v>
      </c>
    </row>
    <row r="3" spans="1:4">
      <c r="A3" s="115" t="s">
        <v>2</v>
      </c>
      <c r="B3" s="32" t="s">
        <v>66</v>
      </c>
      <c r="C3" s="32" t="s">
        <v>67</v>
      </c>
      <c r="D3" s="121" t="s">
        <v>5</v>
      </c>
    </row>
    <row r="4" ht="12.75" customHeight="1" spans="1:4">
      <c r="A4" s="111" t="s">
        <v>68</v>
      </c>
      <c r="B4" s="81">
        <v>47311</v>
      </c>
      <c r="C4" s="81">
        <v>38685</v>
      </c>
      <c r="D4" s="122">
        <f>C4/B4</f>
        <v>0.817674536577117</v>
      </c>
    </row>
    <row r="5" ht="12" customHeight="1" spans="1:4">
      <c r="A5" s="111" t="s">
        <v>69</v>
      </c>
      <c r="B5" s="81">
        <v>815</v>
      </c>
      <c r="C5" s="81">
        <v>26</v>
      </c>
      <c r="D5" s="122">
        <f>C5/B5</f>
        <v>0.0319018404907975</v>
      </c>
    </row>
    <row r="6" spans="1:4">
      <c r="A6" s="111" t="s">
        <v>70</v>
      </c>
      <c r="B6" s="81">
        <v>3</v>
      </c>
      <c r="C6" s="81"/>
      <c r="D6" s="122"/>
    </row>
    <row r="7" spans="1:4">
      <c r="A7" s="111" t="s">
        <v>71</v>
      </c>
      <c r="B7" s="81">
        <v>33592</v>
      </c>
      <c r="C7" s="81">
        <v>29282</v>
      </c>
      <c r="D7" s="122">
        <f>C7/B7</f>
        <v>0.871695641819481</v>
      </c>
    </row>
    <row r="8" spans="1:4">
      <c r="A8" s="111" t="s">
        <v>72</v>
      </c>
      <c r="B8" s="81">
        <v>1289</v>
      </c>
      <c r="C8" s="81">
        <v>916</v>
      </c>
      <c r="D8" s="122">
        <f>C8/B8</f>
        <v>0.710628394103957</v>
      </c>
    </row>
    <row r="9" spans="1:4">
      <c r="A9" s="111" t="s">
        <v>73</v>
      </c>
      <c r="B9" s="81">
        <v>542</v>
      </c>
      <c r="C9" s="81">
        <v>339</v>
      </c>
      <c r="D9" s="122">
        <f>C9/B9</f>
        <v>0.625461254612546</v>
      </c>
    </row>
    <row r="10" spans="1:4">
      <c r="A10" s="111" t="s">
        <v>74</v>
      </c>
      <c r="B10" s="116">
        <v>3157</v>
      </c>
      <c r="C10" s="116">
        <v>2659</v>
      </c>
      <c r="D10" s="122">
        <f>C10/B10</f>
        <v>0.84225530566994</v>
      </c>
    </row>
    <row r="11" spans="1:4">
      <c r="A11" s="111" t="s">
        <v>75</v>
      </c>
      <c r="B11" s="81"/>
      <c r="C11" s="81">
        <v>233</v>
      </c>
      <c r="D11" s="122"/>
    </row>
    <row r="12" spans="1:4">
      <c r="A12" s="111" t="s">
        <v>76</v>
      </c>
      <c r="B12" s="81">
        <v>92</v>
      </c>
      <c r="C12" s="81"/>
      <c r="D12" s="122"/>
    </row>
    <row r="13" spans="1:4">
      <c r="A13" s="111" t="s">
        <v>77</v>
      </c>
      <c r="B13" s="81"/>
      <c r="C13" s="81"/>
      <c r="D13" s="122"/>
    </row>
    <row r="14" spans="1:4">
      <c r="A14" s="111" t="s">
        <v>78</v>
      </c>
      <c r="B14" s="116"/>
      <c r="C14" s="116"/>
      <c r="D14" s="122"/>
    </row>
    <row r="15" spans="1:4">
      <c r="A15" s="111" t="s">
        <v>79</v>
      </c>
      <c r="B15" s="116">
        <v>314</v>
      </c>
      <c r="C15" s="116">
        <v>201</v>
      </c>
      <c r="D15" s="122">
        <f>C15/B15</f>
        <v>0.640127388535032</v>
      </c>
    </row>
    <row r="16" spans="1:4">
      <c r="A16" s="111" t="s">
        <v>80</v>
      </c>
      <c r="B16" s="116">
        <v>1562</v>
      </c>
      <c r="C16" s="116">
        <v>1132</v>
      </c>
      <c r="D16" s="122">
        <f>C16/B16</f>
        <v>0.724711907810499</v>
      </c>
    </row>
    <row r="17" spans="1:4">
      <c r="A17" s="111" t="s">
        <v>81</v>
      </c>
      <c r="B17" s="116"/>
      <c r="C17" s="116"/>
      <c r="D17" s="122"/>
    </row>
    <row r="18" spans="1:4">
      <c r="A18" s="111" t="s">
        <v>82</v>
      </c>
      <c r="B18" s="116"/>
      <c r="C18" s="116"/>
      <c r="D18" s="122"/>
    </row>
    <row r="19" spans="1:4">
      <c r="A19" s="111" t="s">
        <v>83</v>
      </c>
      <c r="B19" s="116"/>
      <c r="C19" s="116"/>
      <c r="D19" s="122"/>
    </row>
    <row r="20" spans="1:4">
      <c r="A20" s="111" t="s">
        <v>84</v>
      </c>
      <c r="B20" s="116"/>
      <c r="C20" s="116"/>
      <c r="D20" s="122"/>
    </row>
    <row r="21" spans="1:4">
      <c r="A21" s="111" t="s">
        <v>85</v>
      </c>
      <c r="B21" s="116"/>
      <c r="C21" s="116"/>
      <c r="D21" s="122"/>
    </row>
    <row r="22" spans="1:4">
      <c r="A22" s="111" t="s">
        <v>86</v>
      </c>
      <c r="B22" s="116"/>
      <c r="C22" s="116"/>
      <c r="D22" s="122"/>
    </row>
    <row r="23" spans="1:4">
      <c r="A23" s="111" t="s">
        <v>87</v>
      </c>
      <c r="B23" s="116">
        <v>7</v>
      </c>
      <c r="C23" s="116">
        <v>6</v>
      </c>
      <c r="D23" s="122">
        <f>C23/B23</f>
        <v>0.857142857142857</v>
      </c>
    </row>
    <row r="24" spans="1:4">
      <c r="A24" s="111" t="s">
        <v>88</v>
      </c>
      <c r="B24" s="81"/>
      <c r="C24" s="81"/>
      <c r="D24" s="122"/>
    </row>
    <row r="25" spans="1:4">
      <c r="A25" s="111" t="s">
        <v>89</v>
      </c>
      <c r="B25" s="81">
        <v>467</v>
      </c>
      <c r="C25" s="81">
        <v>370</v>
      </c>
      <c r="D25" s="122">
        <f>C25/B25</f>
        <v>0.792291220556745</v>
      </c>
    </row>
    <row r="26" spans="1:4">
      <c r="A26" s="111" t="s">
        <v>90</v>
      </c>
      <c r="B26" s="81">
        <v>223</v>
      </c>
      <c r="C26" s="81">
        <v>45</v>
      </c>
      <c r="D26" s="122">
        <f>C26/B26</f>
        <v>0.201793721973094</v>
      </c>
    </row>
    <row r="27" spans="1:4">
      <c r="A27" s="111" t="s">
        <v>91</v>
      </c>
      <c r="B27" s="81">
        <v>2033</v>
      </c>
      <c r="C27" s="81">
        <v>1069</v>
      </c>
      <c r="D27" s="122">
        <f>C27/B27</f>
        <v>0.525823905558288</v>
      </c>
    </row>
    <row r="28" spans="1:4">
      <c r="A28" s="111" t="s">
        <v>92</v>
      </c>
      <c r="B28" s="116">
        <v>-1</v>
      </c>
      <c r="C28" s="116">
        <v>146</v>
      </c>
      <c r="D28" s="122">
        <f>C28/B28</f>
        <v>-146</v>
      </c>
    </row>
    <row r="29" spans="1:4">
      <c r="A29" s="111" t="s">
        <v>93</v>
      </c>
      <c r="B29" s="116"/>
      <c r="C29" s="116"/>
      <c r="D29" s="122"/>
    </row>
    <row r="30" spans="1:4">
      <c r="A30" s="111" t="s">
        <v>94</v>
      </c>
      <c r="B30" s="116"/>
      <c r="C30" s="116"/>
      <c r="D30" s="122"/>
    </row>
    <row r="31" spans="1:4">
      <c r="A31" s="111" t="s">
        <v>95</v>
      </c>
      <c r="B31" s="116">
        <v>240</v>
      </c>
      <c r="C31" s="116">
        <v>187</v>
      </c>
      <c r="D31" s="122">
        <f>C31/B31</f>
        <v>0.779166666666667</v>
      </c>
    </row>
    <row r="32" spans="1:4">
      <c r="A32" s="111" t="s">
        <v>96</v>
      </c>
      <c r="B32" s="116"/>
      <c r="C32" s="116">
        <v>3</v>
      </c>
      <c r="D32" s="122"/>
    </row>
    <row r="33" spans="1:4">
      <c r="A33" s="111" t="s">
        <v>97</v>
      </c>
      <c r="B33" s="116">
        <v>2976</v>
      </c>
      <c r="C33" s="116">
        <v>2410</v>
      </c>
      <c r="D33" s="122">
        <f>C33/B33</f>
        <v>0.809811827956989</v>
      </c>
    </row>
    <row r="34" spans="1:4">
      <c r="A34" s="111" t="s">
        <v>98</v>
      </c>
      <c r="B34" s="116"/>
      <c r="C34" s="116">
        <v>-339</v>
      </c>
      <c r="D34" s="122"/>
    </row>
    <row r="35" spans="1:4">
      <c r="A35" s="111" t="s">
        <v>99</v>
      </c>
      <c r="B35" s="116"/>
      <c r="C35" s="116"/>
      <c r="D35" s="122"/>
    </row>
    <row r="36" spans="1:4">
      <c r="A36" s="111" t="s">
        <v>100</v>
      </c>
      <c r="B36" s="116"/>
      <c r="C36" s="116"/>
      <c r="D36" s="122"/>
    </row>
    <row r="37" spans="1:4">
      <c r="A37" s="111" t="s">
        <v>101</v>
      </c>
      <c r="B37" s="116"/>
      <c r="C37" s="116"/>
      <c r="D37" s="122"/>
    </row>
    <row r="38" spans="1:4">
      <c r="A38" s="111" t="s">
        <v>102</v>
      </c>
      <c r="B38" s="116"/>
      <c r="C38" s="116"/>
      <c r="D38" s="122"/>
    </row>
    <row r="39" spans="1:4">
      <c r="A39" s="111" t="s">
        <v>103</v>
      </c>
      <c r="B39" s="116"/>
      <c r="C39" s="116"/>
      <c r="D39" s="122"/>
    </row>
    <row r="40" spans="1:4">
      <c r="A40" s="111" t="s">
        <v>104</v>
      </c>
      <c r="B40" s="116"/>
      <c r="C40" s="116"/>
      <c r="D40" s="122"/>
    </row>
    <row r="41" spans="1:4">
      <c r="A41" s="111" t="s">
        <v>105</v>
      </c>
      <c r="B41" s="116"/>
      <c r="C41" s="116"/>
      <c r="D41" s="122"/>
    </row>
    <row r="42" spans="1:4">
      <c r="A42" s="111" t="s">
        <v>106</v>
      </c>
      <c r="B42" s="116"/>
      <c r="C42" s="116"/>
      <c r="D42" s="122"/>
    </row>
    <row r="43" spans="1:4">
      <c r="A43" s="111" t="s">
        <v>107</v>
      </c>
      <c r="B43" s="116"/>
      <c r="C43" s="116"/>
      <c r="D43" s="122"/>
    </row>
    <row r="44" spans="1:4">
      <c r="A44" s="111" t="s">
        <v>108</v>
      </c>
      <c r="B44" s="116">
        <v>1232</v>
      </c>
      <c r="C44" s="116">
        <v>647</v>
      </c>
      <c r="D44" s="122">
        <f>C44/B44</f>
        <v>0.525162337662338</v>
      </c>
    </row>
    <row r="45" spans="1:4">
      <c r="A45" s="111" t="s">
        <v>109</v>
      </c>
      <c r="B45" s="116"/>
      <c r="C45" s="116"/>
      <c r="D45" s="122"/>
    </row>
    <row r="46" spans="1:4">
      <c r="A46" s="111" t="s">
        <v>110</v>
      </c>
      <c r="B46" s="116"/>
      <c r="C46" s="116"/>
      <c r="D46" s="122"/>
    </row>
    <row r="47" spans="1:4">
      <c r="A47" s="111" t="s">
        <v>111</v>
      </c>
      <c r="B47" s="116"/>
      <c r="C47" s="116"/>
      <c r="D47" s="122"/>
    </row>
    <row r="48" spans="1:4">
      <c r="A48" s="111" t="s">
        <v>112</v>
      </c>
      <c r="B48" s="116">
        <v>1232</v>
      </c>
      <c r="C48" s="116">
        <v>647</v>
      </c>
      <c r="D48" s="122">
        <f>C48/B48</f>
        <v>0.525162337662338</v>
      </c>
    </row>
    <row r="49" spans="1:4">
      <c r="A49" s="111" t="s">
        <v>113</v>
      </c>
      <c r="B49" s="116"/>
      <c r="C49" s="116"/>
      <c r="D49" s="122"/>
    </row>
    <row r="50" spans="1:4">
      <c r="A50" s="111" t="s">
        <v>114</v>
      </c>
      <c r="B50" s="116">
        <v>21241</v>
      </c>
      <c r="C50" s="116">
        <v>12950</v>
      </c>
      <c r="D50" s="122">
        <f>C50/B50</f>
        <v>0.609669977872981</v>
      </c>
    </row>
    <row r="51" spans="1:4">
      <c r="A51" s="111" t="s">
        <v>115</v>
      </c>
      <c r="B51" s="116"/>
      <c r="C51" s="116"/>
      <c r="D51" s="122"/>
    </row>
    <row r="52" spans="1:4">
      <c r="A52" s="111" t="s">
        <v>116</v>
      </c>
      <c r="B52" s="116">
        <v>15100</v>
      </c>
      <c r="C52" s="116">
        <v>12529</v>
      </c>
      <c r="D52" s="122">
        <f>C52/B52</f>
        <v>0.829735099337748</v>
      </c>
    </row>
    <row r="53" spans="1:4">
      <c r="A53" s="111" t="s">
        <v>117</v>
      </c>
      <c r="B53" s="116"/>
      <c r="C53" s="116"/>
      <c r="D53" s="122"/>
    </row>
    <row r="54" spans="1:4">
      <c r="A54" s="111" t="s">
        <v>118</v>
      </c>
      <c r="B54" s="116">
        <v>1687</v>
      </c>
      <c r="C54" s="116">
        <v>87</v>
      </c>
      <c r="D54" s="122">
        <f>C54/B54</f>
        <v>0.0515708358032009</v>
      </c>
    </row>
    <row r="55" spans="1:4">
      <c r="A55" s="111" t="s">
        <v>119</v>
      </c>
      <c r="B55" s="116">
        <v>2792</v>
      </c>
      <c r="C55" s="116">
        <v>130</v>
      </c>
      <c r="D55" s="122">
        <f>C55/B55</f>
        <v>0.0465616045845272</v>
      </c>
    </row>
    <row r="56" spans="1:4">
      <c r="A56" s="111" t="s">
        <v>120</v>
      </c>
      <c r="B56" s="116">
        <v>153</v>
      </c>
      <c r="C56" s="116">
        <v>115</v>
      </c>
      <c r="D56" s="122">
        <f>C56/B56</f>
        <v>0.751633986928105</v>
      </c>
    </row>
    <row r="57" spans="1:4">
      <c r="A57" s="111" t="s">
        <v>121</v>
      </c>
      <c r="B57" s="116"/>
      <c r="C57" s="116"/>
      <c r="D57" s="122"/>
    </row>
    <row r="58" spans="1:4">
      <c r="A58" s="111" t="s">
        <v>122</v>
      </c>
      <c r="B58" s="116"/>
      <c r="C58" s="116"/>
      <c r="D58" s="122"/>
    </row>
    <row r="59" spans="1:4">
      <c r="A59" s="111" t="s">
        <v>123</v>
      </c>
      <c r="B59" s="116"/>
      <c r="C59" s="116"/>
      <c r="D59" s="122"/>
    </row>
    <row r="60" spans="1:4">
      <c r="A60" s="111" t="s">
        <v>124</v>
      </c>
      <c r="B60" s="116"/>
      <c r="C60" s="116"/>
      <c r="D60" s="122"/>
    </row>
    <row r="61" spans="1:4">
      <c r="A61" s="111" t="s">
        <v>125</v>
      </c>
      <c r="B61" s="116"/>
      <c r="C61" s="116"/>
      <c r="D61" s="122"/>
    </row>
    <row r="62" spans="1:4">
      <c r="A62" s="111" t="s">
        <v>126</v>
      </c>
      <c r="B62" s="116">
        <v>1509</v>
      </c>
      <c r="C62" s="116">
        <v>89</v>
      </c>
      <c r="D62" s="122">
        <f>C62/B62</f>
        <v>0.0589794565937707</v>
      </c>
    </row>
    <row r="63" spans="1:4">
      <c r="A63" s="111" t="s">
        <v>127</v>
      </c>
      <c r="B63" s="116">
        <v>46691</v>
      </c>
      <c r="C63" s="116">
        <v>57295</v>
      </c>
      <c r="D63" s="122">
        <f>C63/B63</f>
        <v>1.22711014970765</v>
      </c>
    </row>
    <row r="64" spans="1:4">
      <c r="A64" s="111" t="s">
        <v>128</v>
      </c>
      <c r="B64" s="116">
        <v>1016</v>
      </c>
      <c r="C64" s="116">
        <v>3052</v>
      </c>
      <c r="D64" s="122">
        <f>C64/B64</f>
        <v>3.00393700787402</v>
      </c>
    </row>
    <row r="65" spans="1:4">
      <c r="A65" s="111" t="s">
        <v>129</v>
      </c>
      <c r="B65" s="116">
        <v>40466</v>
      </c>
      <c r="C65" s="116">
        <v>47584</v>
      </c>
      <c r="D65" s="122">
        <f>C65/B65</f>
        <v>1.17590075619038</v>
      </c>
    </row>
    <row r="66" spans="1:4">
      <c r="A66" s="111" t="s">
        <v>130</v>
      </c>
      <c r="B66" s="116"/>
      <c r="C66" s="116"/>
      <c r="D66" s="122"/>
    </row>
    <row r="67" spans="1:4">
      <c r="A67" s="111" t="s">
        <v>131</v>
      </c>
      <c r="B67" s="116"/>
      <c r="C67" s="116"/>
      <c r="D67" s="122"/>
    </row>
    <row r="68" spans="1:4">
      <c r="A68" s="111" t="s">
        <v>132</v>
      </c>
      <c r="B68" s="116"/>
      <c r="C68" s="116"/>
      <c r="D68" s="122"/>
    </row>
    <row r="69" spans="1:4">
      <c r="A69" s="111" t="s">
        <v>133</v>
      </c>
      <c r="B69" s="116"/>
      <c r="C69" s="116"/>
      <c r="D69" s="122"/>
    </row>
    <row r="70" spans="1:4">
      <c r="A70" s="111" t="s">
        <v>134</v>
      </c>
      <c r="B70" s="116">
        <v>20</v>
      </c>
      <c r="C70" s="116"/>
      <c r="D70" s="122"/>
    </row>
    <row r="71" spans="1:4">
      <c r="A71" s="111" t="s">
        <v>135</v>
      </c>
      <c r="B71" s="116"/>
      <c r="C71" s="116"/>
      <c r="D71" s="122"/>
    </row>
    <row r="72" spans="1:4">
      <c r="A72" s="111" t="s">
        <v>136</v>
      </c>
      <c r="B72" s="116">
        <v>2942</v>
      </c>
      <c r="C72" s="116">
        <v>1018</v>
      </c>
      <c r="D72" s="122">
        <f>C72/B72</f>
        <v>0.346023113528212</v>
      </c>
    </row>
    <row r="73" spans="1:4">
      <c r="A73" s="111" t="s">
        <v>137</v>
      </c>
      <c r="B73" s="116">
        <v>2247</v>
      </c>
      <c r="C73" s="116">
        <v>5641</v>
      </c>
      <c r="D73" s="122">
        <f>C73/B73</f>
        <v>2.51045838896306</v>
      </c>
    </row>
    <row r="74" spans="1:4">
      <c r="A74" s="111" t="s">
        <v>138</v>
      </c>
      <c r="B74" s="116">
        <v>58222</v>
      </c>
      <c r="C74" s="116">
        <v>36229</v>
      </c>
      <c r="D74" s="122">
        <f>C74/B74</f>
        <v>0.622256191817526</v>
      </c>
    </row>
    <row r="75" spans="1:4">
      <c r="A75" s="111" t="s">
        <v>139</v>
      </c>
      <c r="B75" s="116">
        <v>23</v>
      </c>
      <c r="C75" s="116">
        <v>125</v>
      </c>
      <c r="D75" s="122">
        <f>C75/B75</f>
        <v>5.43478260869565</v>
      </c>
    </row>
    <row r="76" ht="15" customHeight="1" spans="1:4">
      <c r="A76" s="111" t="s">
        <v>140</v>
      </c>
      <c r="B76" s="116">
        <v>79</v>
      </c>
      <c r="C76" s="116">
        <v>210</v>
      </c>
      <c r="D76" s="122">
        <f>C76/B76</f>
        <v>2.65822784810127</v>
      </c>
    </row>
    <row r="77" spans="1:4">
      <c r="A77" s="111" t="s">
        <v>141</v>
      </c>
      <c r="B77" s="116"/>
      <c r="C77" s="116">
        <v>150</v>
      </c>
      <c r="D77" s="122"/>
    </row>
    <row r="78" spans="1:4">
      <c r="A78" s="111" t="s">
        <v>142</v>
      </c>
      <c r="B78" s="116">
        <v>6218</v>
      </c>
      <c r="C78" s="116">
        <v>1503</v>
      </c>
      <c r="D78" s="122">
        <f>C78/B78</f>
        <v>0.241717594081698</v>
      </c>
    </row>
    <row r="79" spans="1:4">
      <c r="A79" s="111" t="s">
        <v>143</v>
      </c>
      <c r="B79" s="116"/>
      <c r="C79" s="116"/>
      <c r="D79" s="122"/>
    </row>
    <row r="80" spans="1:4">
      <c r="A80" s="111" t="s">
        <v>144</v>
      </c>
      <c r="B80" s="116"/>
      <c r="C80" s="116"/>
      <c r="D80" s="122"/>
    </row>
    <row r="81" spans="1:4">
      <c r="A81" s="111" t="s">
        <v>145</v>
      </c>
      <c r="B81" s="116">
        <v>10</v>
      </c>
      <c r="C81" s="116">
        <v>1</v>
      </c>
      <c r="D81" s="122">
        <f>C81/B81</f>
        <v>0.1</v>
      </c>
    </row>
    <row r="82" spans="1:4">
      <c r="A82" s="111" t="s">
        <v>146</v>
      </c>
      <c r="B82" s="116"/>
      <c r="C82" s="116"/>
      <c r="D82" s="122"/>
    </row>
    <row r="83" spans="1:4">
      <c r="A83" s="111" t="s">
        <v>147</v>
      </c>
      <c r="B83" s="116">
        <v>49478</v>
      </c>
      <c r="C83" s="116">
        <v>12090</v>
      </c>
      <c r="D83" s="122">
        <f>C83/B83</f>
        <v>0.244351024697846</v>
      </c>
    </row>
    <row r="84" spans="1:4">
      <c r="A84" s="111" t="s">
        <v>148</v>
      </c>
      <c r="B84" s="116">
        <v>2414</v>
      </c>
      <c r="C84" s="116">
        <v>22150</v>
      </c>
      <c r="D84" s="122">
        <f>C84/B84</f>
        <v>9.17564208782104</v>
      </c>
    </row>
    <row r="85" spans="1:4">
      <c r="A85" s="111" t="s">
        <v>149</v>
      </c>
      <c r="B85" s="116">
        <v>1274</v>
      </c>
      <c r="C85" s="116">
        <v>44</v>
      </c>
      <c r="D85" s="122">
        <f t="shared" ref="D85:D114" si="0">C85/B85</f>
        <v>0.0345368916797488</v>
      </c>
    </row>
    <row r="86" spans="1:4">
      <c r="A86" s="111" t="s">
        <v>150</v>
      </c>
      <c r="B86" s="116">
        <v>944</v>
      </c>
      <c r="C86" s="116">
        <v>27</v>
      </c>
      <c r="D86" s="122">
        <f t="shared" si="0"/>
        <v>0.0286016949152542</v>
      </c>
    </row>
    <row r="87" spans="1:4">
      <c r="A87" s="111" t="s">
        <v>151</v>
      </c>
      <c r="B87" s="116"/>
      <c r="C87" s="116"/>
      <c r="D87" s="122"/>
    </row>
    <row r="88" spans="1:4">
      <c r="A88" s="111" t="s">
        <v>152</v>
      </c>
      <c r="B88" s="116">
        <v>161</v>
      </c>
      <c r="C88" s="116">
        <v>17</v>
      </c>
      <c r="D88" s="122">
        <f t="shared" si="0"/>
        <v>0.105590062111801</v>
      </c>
    </row>
    <row r="89" spans="1:4">
      <c r="A89" s="111" t="s">
        <v>153</v>
      </c>
      <c r="B89" s="116"/>
      <c r="C89" s="116"/>
      <c r="D89" s="122"/>
    </row>
    <row r="90" spans="1:4">
      <c r="A90" s="111" t="s">
        <v>154</v>
      </c>
      <c r="B90" s="116">
        <v>169</v>
      </c>
      <c r="C90" s="116"/>
      <c r="D90" s="122"/>
    </row>
    <row r="91" spans="1:4">
      <c r="A91" s="111" t="s">
        <v>155</v>
      </c>
      <c r="B91" s="116">
        <v>18049</v>
      </c>
      <c r="C91" s="116">
        <v>16927</v>
      </c>
      <c r="D91" s="122">
        <f t="shared" si="0"/>
        <v>0.937835891185107</v>
      </c>
    </row>
    <row r="92" spans="1:4">
      <c r="A92" s="111" t="s">
        <v>156</v>
      </c>
      <c r="B92" s="116">
        <v>2129</v>
      </c>
      <c r="C92" s="116">
        <v>1683</v>
      </c>
      <c r="D92" s="122">
        <f t="shared" si="0"/>
        <v>0.790511977454204</v>
      </c>
    </row>
    <row r="93" spans="1:4">
      <c r="A93" s="111" t="s">
        <v>157</v>
      </c>
      <c r="B93" s="116">
        <v>3420</v>
      </c>
      <c r="C93" s="116">
        <v>4451</v>
      </c>
      <c r="D93" s="122">
        <f t="shared" si="0"/>
        <v>1.30146198830409</v>
      </c>
    </row>
    <row r="94" spans="1:4">
      <c r="A94" s="111" t="s">
        <v>158</v>
      </c>
      <c r="B94" s="116"/>
      <c r="C94" s="116"/>
      <c r="D94" s="122"/>
    </row>
    <row r="95" spans="1:4">
      <c r="A95" s="111" t="s">
        <v>159</v>
      </c>
      <c r="B95" s="116">
        <v>538</v>
      </c>
      <c r="C95" s="116">
        <v>499</v>
      </c>
      <c r="D95" s="122">
        <f t="shared" si="0"/>
        <v>0.927509293680297</v>
      </c>
    </row>
    <row r="96" spans="1:4">
      <c r="A96" s="111" t="s">
        <v>160</v>
      </c>
      <c r="B96" s="116">
        <v>1430</v>
      </c>
      <c r="C96" s="116">
        <v>1569</v>
      </c>
      <c r="D96" s="122">
        <f t="shared" si="0"/>
        <v>1.0972027972028</v>
      </c>
    </row>
    <row r="97" spans="1:4">
      <c r="A97" s="111" t="s">
        <v>161</v>
      </c>
      <c r="B97" s="116">
        <v>2415</v>
      </c>
      <c r="C97" s="116">
        <v>1696</v>
      </c>
      <c r="D97" s="122">
        <f t="shared" si="0"/>
        <v>0.702277432712215</v>
      </c>
    </row>
    <row r="98" spans="1:4">
      <c r="A98" s="111" t="s">
        <v>162</v>
      </c>
      <c r="B98" s="116">
        <v>1002</v>
      </c>
      <c r="C98" s="116">
        <v>1362</v>
      </c>
      <c r="D98" s="122">
        <f t="shared" si="0"/>
        <v>1.35928143712575</v>
      </c>
    </row>
    <row r="99" spans="1:4">
      <c r="A99" s="111" t="s">
        <v>163</v>
      </c>
      <c r="B99" s="116">
        <v>99</v>
      </c>
      <c r="C99" s="116">
        <v>145</v>
      </c>
      <c r="D99" s="122">
        <f t="shared" si="0"/>
        <v>1.46464646464646</v>
      </c>
    </row>
    <row r="100" spans="1:4">
      <c r="A100" s="111" t="s">
        <v>164</v>
      </c>
      <c r="B100" s="116">
        <v>4435</v>
      </c>
      <c r="C100" s="116">
        <v>255</v>
      </c>
      <c r="D100" s="122">
        <f t="shared" si="0"/>
        <v>0.0574971815107103</v>
      </c>
    </row>
    <row r="101" spans="1:4">
      <c r="A101" s="111" t="s">
        <v>165</v>
      </c>
      <c r="B101" s="116">
        <v>374</v>
      </c>
      <c r="C101" s="116">
        <v>360</v>
      </c>
      <c r="D101" s="122">
        <f t="shared" si="0"/>
        <v>0.962566844919786</v>
      </c>
    </row>
    <row r="102" spans="1:4">
      <c r="A102" s="111" t="s">
        <v>166</v>
      </c>
      <c r="B102" s="116"/>
      <c r="C102" s="116"/>
      <c r="D102" s="122"/>
    </row>
    <row r="103" spans="1:4">
      <c r="A103" s="111" t="s">
        <v>167</v>
      </c>
      <c r="B103" s="116"/>
      <c r="C103" s="116"/>
      <c r="D103" s="122"/>
    </row>
    <row r="104" spans="1:4">
      <c r="A104" s="111" t="s">
        <v>168</v>
      </c>
      <c r="B104" s="116">
        <v>429</v>
      </c>
      <c r="C104" s="116">
        <v>505</v>
      </c>
      <c r="D104" s="122">
        <f t="shared" si="0"/>
        <v>1.17715617715618</v>
      </c>
    </row>
    <row r="105" spans="1:4">
      <c r="A105" s="111" t="s">
        <v>169</v>
      </c>
      <c r="B105" s="116">
        <v>-6</v>
      </c>
      <c r="C105" s="116">
        <v>18</v>
      </c>
      <c r="D105" s="122">
        <f t="shared" si="0"/>
        <v>-3</v>
      </c>
    </row>
    <row r="106" spans="1:4">
      <c r="A106" s="111" t="s">
        <v>170</v>
      </c>
      <c r="B106" s="116">
        <v>59</v>
      </c>
      <c r="C106" s="116">
        <v>80</v>
      </c>
      <c r="D106" s="122">
        <f t="shared" si="0"/>
        <v>1.35593220338983</v>
      </c>
    </row>
    <row r="107" spans="1:4">
      <c r="A107" s="111" t="s">
        <v>171</v>
      </c>
      <c r="B107" s="116"/>
      <c r="C107" s="116"/>
      <c r="D107" s="122"/>
    </row>
    <row r="108" spans="1:4">
      <c r="A108" s="111" t="s">
        <v>172</v>
      </c>
      <c r="B108" s="116">
        <v>371</v>
      </c>
      <c r="C108" s="116">
        <v>281</v>
      </c>
      <c r="D108" s="122">
        <f t="shared" si="0"/>
        <v>0.757412398921833</v>
      </c>
    </row>
    <row r="109" spans="1:4">
      <c r="A109" s="111" t="s">
        <v>173</v>
      </c>
      <c r="B109" s="116">
        <v>167</v>
      </c>
      <c r="C109" s="116">
        <v>812</v>
      </c>
      <c r="D109" s="122">
        <f t="shared" si="0"/>
        <v>4.8622754491018</v>
      </c>
    </row>
    <row r="110" spans="1:4">
      <c r="A110" s="111" t="s">
        <v>174</v>
      </c>
      <c r="B110" s="116">
        <v>25</v>
      </c>
      <c r="C110" s="116"/>
      <c r="D110" s="122"/>
    </row>
    <row r="111" spans="1:4">
      <c r="A111" s="111" t="s">
        <v>175</v>
      </c>
      <c r="B111" s="116">
        <v>478</v>
      </c>
      <c r="C111" s="116">
        <v>1665</v>
      </c>
      <c r="D111" s="122">
        <f t="shared" si="0"/>
        <v>3.48326359832636</v>
      </c>
    </row>
    <row r="112" spans="1:4">
      <c r="A112" s="111" t="s">
        <v>176</v>
      </c>
      <c r="B112" s="116">
        <v>684</v>
      </c>
      <c r="C112" s="116">
        <v>1546</v>
      </c>
      <c r="D112" s="122">
        <f t="shared" si="0"/>
        <v>2.26023391812865</v>
      </c>
    </row>
    <row r="113" spans="1:4">
      <c r="A113" s="111" t="s">
        <v>177</v>
      </c>
      <c r="B113" s="116">
        <v>15403</v>
      </c>
      <c r="C113" s="116">
        <v>10508</v>
      </c>
      <c r="D113" s="122">
        <f t="shared" si="0"/>
        <v>0.68220476530546</v>
      </c>
    </row>
    <row r="114" spans="1:4">
      <c r="A114" s="111" t="s">
        <v>178</v>
      </c>
      <c r="B114" s="116">
        <v>2404</v>
      </c>
      <c r="C114" s="116">
        <v>490</v>
      </c>
      <c r="D114" s="122">
        <f t="shared" si="0"/>
        <v>0.203826955074875</v>
      </c>
    </row>
    <row r="115" spans="1:4">
      <c r="A115" s="111" t="s">
        <v>179</v>
      </c>
      <c r="B115" s="116">
        <v>4611</v>
      </c>
      <c r="C115" s="116">
        <v>4368</v>
      </c>
      <c r="D115" s="122">
        <f t="shared" ref="D115:D127" si="1">C115/B115</f>
        <v>0.947299934938191</v>
      </c>
    </row>
    <row r="116" spans="1:4">
      <c r="A116" s="111" t="s">
        <v>180</v>
      </c>
      <c r="B116" s="116">
        <v>1951</v>
      </c>
      <c r="C116" s="116">
        <v>1588</v>
      </c>
      <c r="D116" s="122">
        <f t="shared" si="1"/>
        <v>0.813941568426448</v>
      </c>
    </row>
    <row r="117" spans="1:4">
      <c r="A117" s="111" t="s">
        <v>181</v>
      </c>
      <c r="B117" s="116">
        <v>2057</v>
      </c>
      <c r="C117" s="116">
        <v>4718</v>
      </c>
      <c r="D117" s="122">
        <f t="shared" si="1"/>
        <v>2.29363150218765</v>
      </c>
    </row>
    <row r="118" spans="1:4">
      <c r="A118" s="111" t="s">
        <v>182</v>
      </c>
      <c r="B118" s="116"/>
      <c r="C118" s="116"/>
      <c r="D118" s="122"/>
    </row>
    <row r="119" spans="1:4">
      <c r="A119" s="111" t="s">
        <v>183</v>
      </c>
      <c r="B119" s="116">
        <v>677</v>
      </c>
      <c r="C119" s="116">
        <v>29</v>
      </c>
      <c r="D119" s="122">
        <f t="shared" si="1"/>
        <v>0.0428360413589365</v>
      </c>
    </row>
    <row r="120" spans="1:4">
      <c r="A120" s="111" t="s">
        <v>184</v>
      </c>
      <c r="B120" s="116">
        <v>684</v>
      </c>
      <c r="C120" s="116">
        <v>645</v>
      </c>
      <c r="D120" s="122">
        <f t="shared" si="1"/>
        <v>0.942982456140351</v>
      </c>
    </row>
    <row r="121" spans="1:4">
      <c r="A121" s="111" t="s">
        <v>185</v>
      </c>
      <c r="B121" s="116">
        <v>49</v>
      </c>
      <c r="C121" s="116">
        <v>51</v>
      </c>
      <c r="D121" s="122">
        <f t="shared" si="1"/>
        <v>1.04081632653061</v>
      </c>
    </row>
    <row r="122" spans="1:4">
      <c r="A122" s="111" t="s">
        <v>186</v>
      </c>
      <c r="B122" s="116">
        <v>2573</v>
      </c>
      <c r="C122" s="116">
        <v>-1806</v>
      </c>
      <c r="D122" s="122">
        <f t="shared" si="1"/>
        <v>-0.701904391760591</v>
      </c>
    </row>
    <row r="123" spans="1:4">
      <c r="A123" s="111" t="s">
        <v>187</v>
      </c>
      <c r="B123" s="116">
        <v>303</v>
      </c>
      <c r="C123" s="116">
        <v>110</v>
      </c>
      <c r="D123" s="122">
        <f t="shared" si="1"/>
        <v>0.363036303630363</v>
      </c>
    </row>
    <row r="124" spans="1:4">
      <c r="A124" s="111" t="s">
        <v>188</v>
      </c>
      <c r="B124" s="116">
        <v>1</v>
      </c>
      <c r="C124" s="116">
        <v>31</v>
      </c>
      <c r="D124" s="122">
        <f t="shared" si="1"/>
        <v>31</v>
      </c>
    </row>
    <row r="125" spans="1:4">
      <c r="A125" s="111" t="s">
        <v>189</v>
      </c>
      <c r="B125" s="116"/>
      <c r="C125" s="116">
        <v>32</v>
      </c>
      <c r="D125" s="122"/>
    </row>
    <row r="126" spans="1:4">
      <c r="A126" s="111" t="s">
        <v>190</v>
      </c>
      <c r="B126" s="116">
        <v>119</v>
      </c>
      <c r="C126" s="116">
        <v>252</v>
      </c>
      <c r="D126" s="122">
        <f t="shared" si="1"/>
        <v>2.11764705882353</v>
      </c>
    </row>
    <row r="127" spans="1:4">
      <c r="A127" s="111" t="s">
        <v>191</v>
      </c>
      <c r="B127" s="116">
        <v>-26</v>
      </c>
      <c r="C127" s="116"/>
      <c r="D127" s="122"/>
    </row>
    <row r="128" spans="1:4">
      <c r="A128" s="111" t="s">
        <v>192</v>
      </c>
      <c r="B128" s="116">
        <v>32069</v>
      </c>
      <c r="C128" s="116">
        <v>8404</v>
      </c>
      <c r="D128" s="122">
        <f>C128/B128</f>
        <v>0.262059933268889</v>
      </c>
    </row>
    <row r="129" spans="1:4">
      <c r="A129" s="111" t="s">
        <v>193</v>
      </c>
      <c r="B129" s="116">
        <v>1045</v>
      </c>
      <c r="C129" s="116">
        <v>1264</v>
      </c>
      <c r="D129" s="122">
        <f>C129/B129</f>
        <v>1.20956937799043</v>
      </c>
    </row>
    <row r="130" spans="1:4">
      <c r="A130" s="111" t="s">
        <v>194</v>
      </c>
      <c r="B130" s="116">
        <v>1</v>
      </c>
      <c r="C130" s="116"/>
      <c r="D130" s="122"/>
    </row>
    <row r="131" spans="1:4">
      <c r="A131" s="111" t="s">
        <v>195</v>
      </c>
      <c r="B131" s="116">
        <v>13383</v>
      </c>
      <c r="C131" s="116">
        <v>599</v>
      </c>
      <c r="D131" s="122">
        <f>C131/B131</f>
        <v>0.0447582754240454</v>
      </c>
    </row>
    <row r="132" spans="1:4">
      <c r="A132" s="111" t="s">
        <v>196</v>
      </c>
      <c r="B132" s="116"/>
      <c r="C132" s="116"/>
      <c r="D132" s="122"/>
    </row>
    <row r="133" spans="1:4">
      <c r="A133" s="111" t="s">
        <v>197</v>
      </c>
      <c r="B133" s="116"/>
      <c r="C133" s="116"/>
      <c r="D133" s="122"/>
    </row>
    <row r="134" spans="1:4">
      <c r="A134" s="111" t="s">
        <v>198</v>
      </c>
      <c r="B134" s="116"/>
      <c r="C134" s="116"/>
      <c r="D134" s="122"/>
    </row>
    <row r="135" spans="1:4">
      <c r="A135" s="111" t="s">
        <v>199</v>
      </c>
      <c r="B135" s="116"/>
      <c r="C135" s="116"/>
      <c r="D135" s="122"/>
    </row>
    <row r="136" spans="1:4">
      <c r="A136" s="111" t="s">
        <v>200</v>
      </c>
      <c r="B136" s="116"/>
      <c r="C136" s="116"/>
      <c r="D136" s="122"/>
    </row>
    <row r="137" spans="1:4">
      <c r="A137" s="111" t="s">
        <v>201</v>
      </c>
      <c r="B137" s="116"/>
      <c r="C137" s="116"/>
      <c r="D137" s="122"/>
    </row>
    <row r="138" spans="1:4">
      <c r="A138" s="111" t="s">
        <v>202</v>
      </c>
      <c r="B138" s="116">
        <v>9191</v>
      </c>
      <c r="C138" s="116">
        <v>6541</v>
      </c>
      <c r="D138" s="122">
        <f>C138/B138</f>
        <v>0.711674464149712</v>
      </c>
    </row>
    <row r="139" spans="1:4">
      <c r="A139" s="111" t="s">
        <v>203</v>
      </c>
      <c r="B139" s="116"/>
      <c r="C139" s="116"/>
      <c r="D139" s="122"/>
    </row>
    <row r="140" spans="1:4">
      <c r="A140" s="111" t="s">
        <v>204</v>
      </c>
      <c r="B140" s="116"/>
      <c r="C140" s="116"/>
      <c r="D140" s="122"/>
    </row>
    <row r="141" spans="1:4">
      <c r="A141" s="111" t="s">
        <v>205</v>
      </c>
      <c r="B141" s="116"/>
      <c r="C141" s="116"/>
      <c r="D141" s="122"/>
    </row>
    <row r="142" spans="1:4">
      <c r="A142" s="111" t="s">
        <v>206</v>
      </c>
      <c r="B142" s="116"/>
      <c r="C142" s="116"/>
      <c r="D142" s="122"/>
    </row>
    <row r="143" spans="1:4">
      <c r="A143" s="111" t="s">
        <v>207</v>
      </c>
      <c r="B143" s="116">
        <v>8449</v>
      </c>
      <c r="C143" s="116"/>
      <c r="D143" s="122"/>
    </row>
    <row r="144" spans="1:4">
      <c r="A144" s="111" t="s">
        <v>208</v>
      </c>
      <c r="B144" s="116">
        <v>71015</v>
      </c>
      <c r="C144" s="116">
        <v>59349</v>
      </c>
      <c r="D144" s="122">
        <f t="shared" ref="D143:D154" si="2">C144/B144</f>
        <v>0.835724846863339</v>
      </c>
    </row>
    <row r="145" spans="1:4">
      <c r="A145" s="111" t="s">
        <v>209</v>
      </c>
      <c r="B145" s="116">
        <v>11098</v>
      </c>
      <c r="C145" s="116">
        <v>2170</v>
      </c>
      <c r="D145" s="122">
        <f t="shared" si="2"/>
        <v>0.195530726256983</v>
      </c>
    </row>
    <row r="146" spans="1:4">
      <c r="A146" s="111" t="s">
        <v>210</v>
      </c>
      <c r="B146" s="116">
        <v>783</v>
      </c>
      <c r="C146" s="116">
        <v>7</v>
      </c>
      <c r="D146" s="122">
        <f t="shared" si="2"/>
        <v>0.00893997445721584</v>
      </c>
    </row>
    <row r="147" spans="1:4">
      <c r="A147" s="111" t="s">
        <v>211</v>
      </c>
      <c r="B147" s="116">
        <v>35939</v>
      </c>
      <c r="C147" s="116">
        <v>36841</v>
      </c>
      <c r="D147" s="122">
        <f t="shared" si="2"/>
        <v>1.02509808286263</v>
      </c>
    </row>
    <row r="148" spans="1:4">
      <c r="A148" s="111" t="s">
        <v>212</v>
      </c>
      <c r="B148" s="116">
        <v>17760</v>
      </c>
      <c r="C148" s="116">
        <v>11282</v>
      </c>
      <c r="D148" s="122">
        <f t="shared" si="2"/>
        <v>0.635247747747748</v>
      </c>
    </row>
    <row r="149" spans="1:4">
      <c r="A149" s="111" t="s">
        <v>213</v>
      </c>
      <c r="B149" s="116">
        <v>638</v>
      </c>
      <c r="C149" s="116">
        <v>667</v>
      </c>
      <c r="D149" s="122">
        <f t="shared" si="2"/>
        <v>1.04545454545455</v>
      </c>
    </row>
    <row r="150" spans="1:4">
      <c r="A150" s="111" t="s">
        <v>214</v>
      </c>
      <c r="B150" s="116">
        <v>4797</v>
      </c>
      <c r="C150" s="116">
        <v>8382</v>
      </c>
      <c r="D150" s="122">
        <f t="shared" si="2"/>
        <v>1.7473420888055</v>
      </c>
    </row>
    <row r="151" spans="1:4">
      <c r="A151" s="111" t="s">
        <v>215</v>
      </c>
      <c r="B151" s="116">
        <v>7393</v>
      </c>
      <c r="C151" s="116">
        <v>8095</v>
      </c>
      <c r="D151" s="122">
        <f t="shared" si="2"/>
        <v>1.09495468686595</v>
      </c>
    </row>
    <row r="152" spans="1:4">
      <c r="A152" s="111" t="s">
        <v>216</v>
      </c>
      <c r="B152" s="116">
        <v>2312</v>
      </c>
      <c r="C152" s="116">
        <v>2014</v>
      </c>
      <c r="D152" s="122">
        <f t="shared" si="2"/>
        <v>0.871107266435986</v>
      </c>
    </row>
    <row r="153" spans="1:4">
      <c r="A153" s="111" t="s">
        <v>217</v>
      </c>
      <c r="B153" s="116">
        <v>1651</v>
      </c>
      <c r="C153" s="116">
        <v>1266</v>
      </c>
      <c r="D153" s="122">
        <f t="shared" si="2"/>
        <v>0.766807995154452</v>
      </c>
    </row>
    <row r="154" spans="1:4">
      <c r="A154" s="111" t="s">
        <v>218</v>
      </c>
      <c r="B154" s="116">
        <v>1084</v>
      </c>
      <c r="C154" s="116">
        <v>942</v>
      </c>
      <c r="D154" s="122">
        <f t="shared" si="2"/>
        <v>0.8690036900369</v>
      </c>
    </row>
    <row r="155" spans="1:4">
      <c r="A155" s="111" t="s">
        <v>219</v>
      </c>
      <c r="B155" s="116"/>
      <c r="C155" s="116"/>
      <c r="D155" s="122"/>
    </row>
    <row r="156" spans="1:4">
      <c r="A156" s="111" t="s">
        <v>220</v>
      </c>
      <c r="B156" s="116">
        <v>287</v>
      </c>
      <c r="C156" s="116">
        <v>1248</v>
      </c>
      <c r="D156" s="122">
        <f>C156/B156</f>
        <v>4.34843205574913</v>
      </c>
    </row>
    <row r="157" spans="1:4">
      <c r="A157" s="111" t="s">
        <v>221</v>
      </c>
      <c r="B157" s="116"/>
      <c r="C157" s="116"/>
      <c r="D157" s="122"/>
    </row>
    <row r="158" spans="1:4">
      <c r="A158" s="111" t="s">
        <v>222</v>
      </c>
      <c r="B158" s="116">
        <v>1469</v>
      </c>
      <c r="C158" s="116">
        <v>1997</v>
      </c>
      <c r="D158" s="122">
        <f t="shared" ref="D157:D183" si="3">C158/B158</f>
        <v>1.35942818243703</v>
      </c>
    </row>
    <row r="159" spans="1:4">
      <c r="A159" s="111" t="s">
        <v>223</v>
      </c>
      <c r="B159" s="116">
        <v>398</v>
      </c>
      <c r="C159" s="116">
        <v>583</v>
      </c>
      <c r="D159" s="122">
        <f t="shared" si="3"/>
        <v>1.46482412060302</v>
      </c>
    </row>
    <row r="160" spans="1:4">
      <c r="A160" s="111" t="s">
        <v>224</v>
      </c>
      <c r="B160" s="116"/>
      <c r="C160" s="116"/>
      <c r="D160" s="122"/>
    </row>
    <row r="161" spans="1:4">
      <c r="A161" s="111" t="s">
        <v>225</v>
      </c>
      <c r="B161" s="116">
        <v>192</v>
      </c>
      <c r="C161" s="116">
        <v>45</v>
      </c>
      <c r="D161" s="122">
        <f t="shared" si="3"/>
        <v>0.234375</v>
      </c>
    </row>
    <row r="162" spans="1:4">
      <c r="A162" s="111" t="s">
        <v>226</v>
      </c>
      <c r="B162" s="116">
        <v>718</v>
      </c>
      <c r="C162" s="116">
        <v>1393</v>
      </c>
      <c r="D162" s="122">
        <f t="shared" si="3"/>
        <v>1.94011142061281</v>
      </c>
    </row>
    <row r="163" spans="1:4">
      <c r="A163" s="111" t="s">
        <v>227</v>
      </c>
      <c r="B163" s="116">
        <v>718</v>
      </c>
      <c r="C163" s="116">
        <v>1393</v>
      </c>
      <c r="D163" s="122">
        <f t="shared" si="3"/>
        <v>1.94011142061281</v>
      </c>
    </row>
    <row r="164" spans="1:4">
      <c r="A164" s="111" t="s">
        <v>228</v>
      </c>
      <c r="B164" s="116"/>
      <c r="C164" s="116"/>
      <c r="D164" s="122"/>
    </row>
    <row r="165" spans="1:4">
      <c r="A165" s="111" t="s">
        <v>229</v>
      </c>
      <c r="B165" s="116"/>
      <c r="C165" s="116"/>
      <c r="D165" s="122"/>
    </row>
    <row r="166" spans="1:4">
      <c r="A166" s="111" t="s">
        <v>230</v>
      </c>
      <c r="B166" s="116"/>
      <c r="C166" s="116"/>
      <c r="D166" s="122"/>
    </row>
    <row r="167" spans="1:4">
      <c r="A167" s="111" t="s">
        <v>231</v>
      </c>
      <c r="B167" s="116"/>
      <c r="C167" s="116"/>
      <c r="D167" s="122"/>
    </row>
    <row r="168" spans="1:4">
      <c r="A168" s="111" t="s">
        <v>232</v>
      </c>
      <c r="B168" s="116"/>
      <c r="C168" s="116"/>
      <c r="D168" s="122"/>
    </row>
    <row r="169" spans="1:4">
      <c r="A169" s="111" t="s">
        <v>233</v>
      </c>
      <c r="B169" s="116"/>
      <c r="C169" s="116"/>
      <c r="D169" s="122"/>
    </row>
    <row r="170" spans="1:4">
      <c r="A170" s="111" t="s">
        <v>234</v>
      </c>
      <c r="B170" s="116">
        <v>37924</v>
      </c>
      <c r="C170" s="116">
        <v>44868</v>
      </c>
      <c r="D170" s="122">
        <f t="shared" si="3"/>
        <v>1.18310304820167</v>
      </c>
    </row>
    <row r="171" spans="1:4">
      <c r="A171" s="111" t="s">
        <v>235</v>
      </c>
      <c r="B171" s="116"/>
      <c r="C171" s="116"/>
      <c r="D171" s="122"/>
    </row>
    <row r="172" spans="1:4">
      <c r="A172" s="111" t="s">
        <v>236</v>
      </c>
      <c r="B172" s="116">
        <v>10000</v>
      </c>
      <c r="C172" s="116">
        <v>19600</v>
      </c>
      <c r="D172" s="122">
        <f t="shared" si="3"/>
        <v>1.96</v>
      </c>
    </row>
    <row r="173" spans="1:4">
      <c r="A173" s="111" t="s">
        <v>237</v>
      </c>
      <c r="B173" s="116"/>
      <c r="C173" s="116"/>
      <c r="D173" s="122"/>
    </row>
    <row r="174" spans="1:4">
      <c r="A174" s="111" t="s">
        <v>238</v>
      </c>
      <c r="B174" s="116"/>
      <c r="C174" s="116">
        <v>29</v>
      </c>
      <c r="D174" s="122"/>
    </row>
    <row r="175" spans="1:4">
      <c r="A175" s="111" t="s">
        <v>239</v>
      </c>
      <c r="B175" s="116"/>
      <c r="C175" s="116"/>
      <c r="D175" s="122"/>
    </row>
    <row r="176" spans="1:4">
      <c r="A176" s="111" t="s">
        <v>240</v>
      </c>
      <c r="B176" s="116"/>
      <c r="C176" s="116"/>
      <c r="D176" s="122"/>
    </row>
    <row r="177" spans="1:4">
      <c r="A177" s="111" t="s">
        <v>241</v>
      </c>
      <c r="B177" s="116">
        <v>151</v>
      </c>
      <c r="C177" s="116">
        <v>8587</v>
      </c>
      <c r="D177" s="122">
        <f t="shared" si="3"/>
        <v>56.8675496688742</v>
      </c>
    </row>
    <row r="178" spans="1:4">
      <c r="A178" s="111" t="s">
        <v>242</v>
      </c>
      <c r="B178" s="116">
        <v>27773</v>
      </c>
      <c r="C178" s="116">
        <v>16652</v>
      </c>
      <c r="D178" s="122">
        <f t="shared" si="3"/>
        <v>0.599575126921831</v>
      </c>
    </row>
    <row r="179" spans="1:4">
      <c r="A179" s="111" t="s">
        <v>243</v>
      </c>
      <c r="B179" s="116">
        <v>1998</v>
      </c>
      <c r="C179" s="116">
        <v>5089</v>
      </c>
      <c r="D179" s="122">
        <f t="shared" si="3"/>
        <v>2.54704704704705</v>
      </c>
    </row>
    <row r="180" spans="1:4">
      <c r="A180" s="111" t="s">
        <v>244</v>
      </c>
      <c r="B180" s="116">
        <v>413</v>
      </c>
      <c r="C180" s="116">
        <v>125</v>
      </c>
      <c r="D180" s="122">
        <f t="shared" si="3"/>
        <v>0.302663438256659</v>
      </c>
    </row>
    <row r="181" spans="1:4">
      <c r="A181" s="111" t="s">
        <v>245</v>
      </c>
      <c r="B181" s="116"/>
      <c r="C181" s="116"/>
      <c r="D181" s="122"/>
    </row>
    <row r="182" spans="1:4">
      <c r="A182" s="111" t="s">
        <v>246</v>
      </c>
      <c r="B182" s="116">
        <v>739</v>
      </c>
      <c r="C182" s="116">
        <v>1518</v>
      </c>
      <c r="D182" s="122">
        <f t="shared" si="3"/>
        <v>2.05412719891746</v>
      </c>
    </row>
    <row r="183" spans="1:4">
      <c r="A183" s="111" t="s">
        <v>247</v>
      </c>
      <c r="B183" s="116">
        <v>846</v>
      </c>
      <c r="C183" s="116">
        <v>3446</v>
      </c>
      <c r="D183" s="122">
        <f t="shared" si="3"/>
        <v>4.07328605200946</v>
      </c>
    </row>
    <row r="184" spans="1:4">
      <c r="A184" s="111" t="s">
        <v>248</v>
      </c>
      <c r="B184" s="116"/>
      <c r="C184" s="116"/>
      <c r="D184" s="122"/>
    </row>
    <row r="185" spans="1:4">
      <c r="A185" s="111" t="s">
        <v>249</v>
      </c>
      <c r="B185" s="116"/>
      <c r="C185" s="116"/>
      <c r="D185" s="122"/>
    </row>
    <row r="186" spans="1:4">
      <c r="A186" s="111" t="s">
        <v>250</v>
      </c>
      <c r="B186" s="116"/>
      <c r="C186" s="116"/>
      <c r="D186" s="122"/>
    </row>
    <row r="187" spans="1:4">
      <c r="A187" s="111" t="s">
        <v>251</v>
      </c>
      <c r="B187" s="116"/>
      <c r="C187" s="116"/>
      <c r="D187" s="122"/>
    </row>
    <row r="188" spans="1:4">
      <c r="A188" s="111" t="s">
        <v>252</v>
      </c>
      <c r="B188" s="116"/>
      <c r="C188" s="116"/>
      <c r="D188" s="122"/>
    </row>
    <row r="189" spans="1:4">
      <c r="A189" s="111" t="s">
        <v>253</v>
      </c>
      <c r="B189" s="116"/>
      <c r="C189" s="116"/>
      <c r="D189" s="122"/>
    </row>
    <row r="190" spans="1:4">
      <c r="A190" s="111" t="s">
        <v>254</v>
      </c>
      <c r="B190" s="116"/>
      <c r="C190" s="116"/>
      <c r="D190" s="122"/>
    </row>
    <row r="191" spans="1:4">
      <c r="A191" s="111" t="s">
        <v>255</v>
      </c>
      <c r="B191" s="116"/>
      <c r="C191" s="116"/>
      <c r="D191" s="122"/>
    </row>
    <row r="192" spans="1:4">
      <c r="A192" s="111" t="s">
        <v>256</v>
      </c>
      <c r="B192" s="116"/>
      <c r="C192" s="116"/>
      <c r="D192" s="122"/>
    </row>
    <row r="193" spans="1:4">
      <c r="A193" s="111" t="s">
        <v>257</v>
      </c>
      <c r="B193" s="116"/>
      <c r="C193" s="116"/>
      <c r="D193" s="122"/>
    </row>
    <row r="194" spans="1:4">
      <c r="A194" s="111" t="s">
        <v>258</v>
      </c>
      <c r="B194" s="116"/>
      <c r="C194" s="116"/>
      <c r="D194" s="122"/>
    </row>
    <row r="195" spans="1:4">
      <c r="A195" s="111" t="s">
        <v>259</v>
      </c>
      <c r="B195" s="116"/>
      <c r="C195" s="116"/>
      <c r="D195" s="122"/>
    </row>
    <row r="196" spans="1:4">
      <c r="A196" s="111" t="s">
        <v>216</v>
      </c>
      <c r="B196" s="116"/>
      <c r="C196" s="116"/>
      <c r="D196" s="122"/>
    </row>
    <row r="197" spans="1:4">
      <c r="A197" s="111" t="s">
        <v>260</v>
      </c>
      <c r="B197" s="116"/>
      <c r="C197" s="116"/>
      <c r="D197" s="122"/>
    </row>
    <row r="198" spans="1:4">
      <c r="A198" s="111" t="s">
        <v>261</v>
      </c>
      <c r="B198" s="116"/>
      <c r="C198" s="116"/>
      <c r="D198" s="122"/>
    </row>
    <row r="199" spans="1:4">
      <c r="A199" s="111" t="s">
        <v>262</v>
      </c>
      <c r="B199" s="116"/>
      <c r="C199" s="116"/>
      <c r="D199" s="122"/>
    </row>
    <row r="200" spans="1:4">
      <c r="A200" s="111" t="s">
        <v>263</v>
      </c>
      <c r="B200" s="116">
        <v>315</v>
      </c>
      <c r="C200" s="116">
        <v>1271</v>
      </c>
      <c r="D200" s="122">
        <f>C200/B200</f>
        <v>4.03492063492063</v>
      </c>
    </row>
    <row r="201" ht="12" customHeight="1" spans="1:4">
      <c r="A201" s="111" t="s">
        <v>264</v>
      </c>
      <c r="B201" s="116">
        <v>288</v>
      </c>
      <c r="C201" s="116">
        <v>1270</v>
      </c>
      <c r="D201" s="122">
        <f>C201/B201</f>
        <v>4.40972222222222</v>
      </c>
    </row>
    <row r="202" spans="1:4">
      <c r="A202" s="111" t="s">
        <v>265</v>
      </c>
      <c r="B202" s="116"/>
      <c r="C202" s="116"/>
      <c r="D202" s="122"/>
    </row>
    <row r="203" spans="1:4">
      <c r="A203" s="111" t="s">
        <v>266</v>
      </c>
      <c r="B203" s="116"/>
      <c r="C203" s="116"/>
      <c r="D203" s="122"/>
    </row>
    <row r="204" spans="1:4">
      <c r="A204" s="111" t="s">
        <v>267</v>
      </c>
      <c r="B204" s="116"/>
      <c r="C204" s="116"/>
      <c r="D204" s="122"/>
    </row>
    <row r="205" spans="1:4">
      <c r="A205" s="111" t="s">
        <v>268</v>
      </c>
      <c r="B205" s="116">
        <v>27</v>
      </c>
      <c r="C205" s="116">
        <v>1</v>
      </c>
      <c r="D205" s="122">
        <f>C205/B205</f>
        <v>0.037037037037037</v>
      </c>
    </row>
    <row r="206" spans="1:4">
      <c r="A206" s="111" t="s">
        <v>269</v>
      </c>
      <c r="B206" s="116"/>
      <c r="C206" s="116"/>
      <c r="D206" s="122"/>
    </row>
    <row r="207" spans="1:4">
      <c r="A207" s="111" t="s">
        <v>270</v>
      </c>
      <c r="B207" s="116">
        <v>4471</v>
      </c>
      <c r="C207" s="116">
        <v>16416</v>
      </c>
      <c r="D207" s="122">
        <f>C207/B207</f>
        <v>3.67166182062178</v>
      </c>
    </row>
    <row r="208" spans="1:4">
      <c r="A208" s="111" t="s">
        <v>271</v>
      </c>
      <c r="B208" s="116">
        <v>4034</v>
      </c>
      <c r="C208" s="116">
        <v>11870</v>
      </c>
      <c r="D208" s="122">
        <f>C208/B208</f>
        <v>2.94248884481904</v>
      </c>
    </row>
    <row r="209" spans="1:4">
      <c r="A209" s="111" t="s">
        <v>272</v>
      </c>
      <c r="B209" s="116">
        <v>437</v>
      </c>
      <c r="C209" s="116">
        <v>4469</v>
      </c>
      <c r="D209" s="122">
        <f>C209/B209</f>
        <v>10.2265446224256</v>
      </c>
    </row>
    <row r="210" spans="1:4">
      <c r="A210" s="111" t="s">
        <v>273</v>
      </c>
      <c r="B210" s="116"/>
      <c r="C210" s="116">
        <v>77</v>
      </c>
      <c r="D210" s="122"/>
    </row>
    <row r="211" spans="1:4">
      <c r="A211" s="111" t="s">
        <v>274</v>
      </c>
      <c r="B211" s="116"/>
      <c r="C211" s="116"/>
      <c r="D211" s="122"/>
    </row>
    <row r="212" spans="1:4">
      <c r="A212" s="111" t="s">
        <v>275</v>
      </c>
      <c r="B212" s="116"/>
      <c r="C212" s="116"/>
      <c r="D212" s="122"/>
    </row>
    <row r="213" spans="1:4">
      <c r="A213" s="111" t="s">
        <v>276</v>
      </c>
      <c r="B213" s="116"/>
      <c r="C213" s="116"/>
      <c r="D213" s="122"/>
    </row>
    <row r="214" spans="1:4">
      <c r="A214" s="111" t="s">
        <v>277</v>
      </c>
      <c r="B214" s="116"/>
      <c r="C214" s="116"/>
      <c r="D214" s="122"/>
    </row>
    <row r="215" spans="1:4">
      <c r="A215" s="111" t="s">
        <v>278</v>
      </c>
      <c r="B215" s="116"/>
      <c r="C215" s="116"/>
      <c r="D215" s="122"/>
    </row>
    <row r="216" spans="1:4">
      <c r="A216" s="111" t="s">
        <v>279</v>
      </c>
      <c r="B216" s="116"/>
      <c r="C216" s="116"/>
      <c r="D216" s="122"/>
    </row>
    <row r="217" spans="1:4">
      <c r="A217" s="111" t="s">
        <v>280</v>
      </c>
      <c r="B217" s="116">
        <v>11008</v>
      </c>
      <c r="C217" s="116">
        <v>20383</v>
      </c>
      <c r="D217" s="122">
        <f>C217/B217</f>
        <v>1.85165334302326</v>
      </c>
    </row>
    <row r="218" spans="1:4">
      <c r="A218" s="111" t="s">
        <v>281</v>
      </c>
      <c r="B218" s="116">
        <v>6772</v>
      </c>
      <c r="C218" s="116">
        <v>16989</v>
      </c>
      <c r="D218" s="122">
        <f>C218/B218</f>
        <v>2.50871234494979</v>
      </c>
    </row>
    <row r="219" spans="1:4">
      <c r="A219" s="111" t="s">
        <v>282</v>
      </c>
      <c r="B219" s="116"/>
      <c r="C219" s="116"/>
      <c r="D219" s="122"/>
    </row>
    <row r="220" spans="1:4">
      <c r="A220" s="111" t="s">
        <v>283</v>
      </c>
      <c r="B220" s="116">
        <v>4097</v>
      </c>
      <c r="C220" s="116">
        <v>3339</v>
      </c>
      <c r="D220" s="122">
        <f>C220/B220</f>
        <v>0.81498657554308</v>
      </c>
    </row>
    <row r="221" spans="1:4">
      <c r="A221" s="111" t="s">
        <v>284</v>
      </c>
      <c r="B221" s="116">
        <v>9</v>
      </c>
      <c r="C221" s="116">
        <v>50</v>
      </c>
      <c r="D221" s="122"/>
    </row>
    <row r="222" spans="1:4">
      <c r="A222" s="111" t="s">
        <v>285</v>
      </c>
      <c r="B222" s="116">
        <v>130</v>
      </c>
      <c r="C222" s="116">
        <v>5</v>
      </c>
      <c r="D222" s="122">
        <f t="shared" ref="D221:D233" si="4">C222/B222</f>
        <v>0.0384615384615385</v>
      </c>
    </row>
    <row r="223" spans="1:4">
      <c r="A223" s="111" t="s">
        <v>286</v>
      </c>
      <c r="B223" s="116"/>
      <c r="C223" s="116"/>
      <c r="D223" s="122"/>
    </row>
    <row r="224" spans="1:4">
      <c r="A224" s="111" t="s">
        <v>287</v>
      </c>
      <c r="B224" s="116">
        <v>16</v>
      </c>
      <c r="C224" s="116">
        <v>435</v>
      </c>
      <c r="D224" s="122">
        <f t="shared" si="4"/>
        <v>27.1875</v>
      </c>
    </row>
    <row r="225" spans="1:4">
      <c r="A225" s="111" t="s">
        <v>288</v>
      </c>
      <c r="B225" s="116">
        <v>16</v>
      </c>
      <c r="C225" s="116">
        <v>435</v>
      </c>
      <c r="D225" s="122">
        <f t="shared" si="4"/>
        <v>27.1875</v>
      </c>
    </row>
    <row r="226" spans="1:4">
      <c r="A226" s="111" t="s">
        <v>289</v>
      </c>
      <c r="B226" s="116">
        <v>10718</v>
      </c>
      <c r="C226" s="116">
        <v>11302</v>
      </c>
      <c r="D226" s="122">
        <f t="shared" si="4"/>
        <v>1.05448777757044</v>
      </c>
    </row>
    <row r="227" spans="1:4">
      <c r="A227" s="111" t="s">
        <v>290</v>
      </c>
      <c r="B227" s="116"/>
      <c r="C227" s="116"/>
      <c r="D227" s="122"/>
    </row>
    <row r="228" spans="1:4">
      <c r="A228" s="111" t="s">
        <v>291</v>
      </c>
      <c r="B228" s="116"/>
      <c r="C228" s="116"/>
      <c r="D228" s="122"/>
    </row>
    <row r="229" spans="1:4">
      <c r="A229" s="111" t="s">
        <v>292</v>
      </c>
      <c r="B229" s="116">
        <v>10718</v>
      </c>
      <c r="C229" s="116">
        <v>11302</v>
      </c>
      <c r="D229" s="122">
        <f t="shared" si="4"/>
        <v>1.05448777757044</v>
      </c>
    </row>
    <row r="230" spans="1:4">
      <c r="A230" s="111" t="s">
        <v>293</v>
      </c>
      <c r="B230" s="116">
        <v>43</v>
      </c>
      <c r="C230" s="116">
        <v>19</v>
      </c>
      <c r="D230" s="122">
        <f t="shared" si="4"/>
        <v>0.441860465116279</v>
      </c>
    </row>
    <row r="231" spans="1:4">
      <c r="A231" s="111" t="s">
        <v>294</v>
      </c>
      <c r="B231" s="116"/>
      <c r="C231" s="116"/>
      <c r="D231" s="122"/>
    </row>
    <row r="232" spans="1:4">
      <c r="A232" s="111" t="s">
        <v>295</v>
      </c>
      <c r="B232" s="116"/>
      <c r="C232" s="116"/>
      <c r="D232" s="122"/>
    </row>
    <row r="233" spans="1:4">
      <c r="A233" s="111" t="s">
        <v>296</v>
      </c>
      <c r="B233" s="116">
        <v>43</v>
      </c>
      <c r="C233" s="116">
        <v>19</v>
      </c>
      <c r="D233" s="122">
        <f t="shared" si="4"/>
        <v>0.441860465116279</v>
      </c>
    </row>
  </sheetData>
  <autoFilter ref="A1:D233">
    <extLst/>
  </autoFilter>
  <mergeCells count="2">
    <mergeCell ref="A1:D1"/>
    <mergeCell ref="A2:B2"/>
  </mergeCells>
  <pageMargins left="0.708661417322835" right="0.708661417322835" top="0.551181102362205" bottom="0.551181102362205" header="0.31496062992126" footer="0.31496062992126"/>
  <pageSetup paperSize="9" orientation="landscape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9"/>
  <sheetViews>
    <sheetView workbookViewId="0">
      <selection activeCell="F33" sqref="F33"/>
    </sheetView>
  </sheetViews>
  <sheetFormatPr defaultColWidth="9" defaultRowHeight="13.5" outlineLevelCol="5"/>
  <cols>
    <col min="1" max="1" width="15.625" customWidth="1"/>
    <col min="2" max="2" width="29.125" customWidth="1"/>
    <col min="3" max="4" width="18.625" customWidth="1"/>
  </cols>
  <sheetData>
    <row r="1" ht="22.5" spans="1:4">
      <c r="A1" s="55" t="s">
        <v>297</v>
      </c>
      <c r="B1" s="55"/>
      <c r="C1" s="55"/>
      <c r="D1" s="55"/>
    </row>
    <row r="2" spans="1:4">
      <c r="A2" s="112"/>
      <c r="B2" s="112"/>
      <c r="C2" s="112"/>
      <c r="D2" s="112"/>
    </row>
    <row r="3" ht="27" spans="1:4">
      <c r="A3" s="113" t="s">
        <v>298</v>
      </c>
      <c r="B3" s="113" t="s">
        <v>299</v>
      </c>
      <c r="C3" s="114" t="s">
        <v>300</v>
      </c>
      <c r="D3" s="32" t="s">
        <v>301</v>
      </c>
    </row>
    <row r="4" spans="1:4">
      <c r="A4" s="115"/>
      <c r="B4" s="113"/>
      <c r="C4" s="114"/>
      <c r="D4" s="32"/>
    </row>
    <row r="5" ht="12.75" customHeight="1" spans="1:4">
      <c r="A5" s="111"/>
      <c r="B5" s="81" t="s">
        <v>300</v>
      </c>
      <c r="C5" s="81">
        <v>350309</v>
      </c>
      <c r="D5" s="81">
        <v>96056</v>
      </c>
    </row>
    <row r="6" ht="12" customHeight="1" spans="1:4">
      <c r="A6" s="111">
        <v>501</v>
      </c>
      <c r="B6" s="81" t="s">
        <v>302</v>
      </c>
      <c r="C6" s="81">
        <v>26592</v>
      </c>
      <c r="D6" s="81">
        <v>23173</v>
      </c>
    </row>
    <row r="7" spans="1:4">
      <c r="A7" s="111">
        <v>50101</v>
      </c>
      <c r="B7" s="81" t="s">
        <v>303</v>
      </c>
      <c r="C7" s="81">
        <v>18925</v>
      </c>
      <c r="D7" s="81">
        <v>15944</v>
      </c>
    </row>
    <row r="8" spans="1:4">
      <c r="A8" s="111">
        <v>50102</v>
      </c>
      <c r="B8" s="81" t="s">
        <v>304</v>
      </c>
      <c r="C8" s="81">
        <v>2523</v>
      </c>
      <c r="D8" s="81">
        <v>2523</v>
      </c>
    </row>
    <row r="9" spans="1:6">
      <c r="A9" s="111">
        <v>50103</v>
      </c>
      <c r="B9" s="81" t="s">
        <v>305</v>
      </c>
      <c r="C9" s="81">
        <v>1674</v>
      </c>
      <c r="D9" s="81">
        <v>1674</v>
      </c>
      <c r="F9" t="s">
        <v>306</v>
      </c>
    </row>
    <row r="10" spans="1:4">
      <c r="A10" s="111">
        <v>50199</v>
      </c>
      <c r="B10" s="81" t="s">
        <v>307</v>
      </c>
      <c r="C10" s="81">
        <v>3470</v>
      </c>
      <c r="D10" s="81">
        <v>3032</v>
      </c>
    </row>
    <row r="11" spans="1:4">
      <c r="A11" s="111">
        <v>502</v>
      </c>
      <c r="B11" s="116" t="s">
        <v>308</v>
      </c>
      <c r="C11" s="81">
        <v>21153</v>
      </c>
      <c r="D11" s="116">
        <v>8174</v>
      </c>
    </row>
    <row r="12" spans="1:4">
      <c r="A12" s="111">
        <v>50201</v>
      </c>
      <c r="B12" s="81" t="s">
        <v>309</v>
      </c>
      <c r="C12" s="81">
        <v>3564</v>
      </c>
      <c r="D12" s="81">
        <v>1270</v>
      </c>
    </row>
    <row r="13" spans="1:4">
      <c r="A13" s="111">
        <v>50202</v>
      </c>
      <c r="B13" s="81" t="s">
        <v>310</v>
      </c>
      <c r="C13" s="81">
        <v>6</v>
      </c>
      <c r="D13" s="81">
        <v>5</v>
      </c>
    </row>
    <row r="14" spans="1:4">
      <c r="A14" s="111">
        <v>50203</v>
      </c>
      <c r="B14" s="81" t="s">
        <v>311</v>
      </c>
      <c r="C14" s="81">
        <v>10</v>
      </c>
      <c r="D14" s="81">
        <v>10</v>
      </c>
    </row>
    <row r="15" spans="1:4">
      <c r="A15" s="111">
        <v>50204</v>
      </c>
      <c r="B15" s="116" t="s">
        <v>312</v>
      </c>
      <c r="C15" s="81">
        <v>474</v>
      </c>
      <c r="D15" s="116">
        <v>40</v>
      </c>
    </row>
    <row r="16" spans="1:4">
      <c r="A16" s="111">
        <v>50205</v>
      </c>
      <c r="B16" s="116" t="s">
        <v>313</v>
      </c>
      <c r="C16" s="81">
        <v>9373</v>
      </c>
      <c r="D16" s="116">
        <v>5927</v>
      </c>
    </row>
    <row r="17" spans="1:4">
      <c r="A17" s="111">
        <v>50206</v>
      </c>
      <c r="B17" s="116" t="s">
        <v>314</v>
      </c>
      <c r="C17" s="81">
        <v>2</v>
      </c>
      <c r="D17" s="116">
        <v>0</v>
      </c>
    </row>
    <row r="18" spans="1:4">
      <c r="A18" s="111">
        <v>50207</v>
      </c>
      <c r="B18" s="116" t="s">
        <v>315</v>
      </c>
      <c r="C18" s="81"/>
      <c r="D18" s="116">
        <v>0</v>
      </c>
    </row>
    <row r="19" spans="1:4">
      <c r="A19" s="111">
        <v>50208</v>
      </c>
      <c r="B19" s="116" t="s">
        <v>316</v>
      </c>
      <c r="C19" s="81">
        <v>152</v>
      </c>
      <c r="D19" s="116">
        <v>144</v>
      </c>
    </row>
    <row r="20" spans="1:4">
      <c r="A20" s="111">
        <v>50209</v>
      </c>
      <c r="B20" s="116" t="s">
        <v>317</v>
      </c>
      <c r="C20" s="81">
        <v>125</v>
      </c>
      <c r="D20" s="116">
        <v>119</v>
      </c>
    </row>
    <row r="21" spans="1:4">
      <c r="A21" s="111">
        <v>50299</v>
      </c>
      <c r="B21" s="116" t="s">
        <v>318</v>
      </c>
      <c r="C21" s="81">
        <v>7447</v>
      </c>
      <c r="D21" s="116">
        <v>659</v>
      </c>
    </row>
    <row r="22" spans="1:4">
      <c r="A22" s="111">
        <v>503</v>
      </c>
      <c r="B22" s="116" t="s">
        <v>319</v>
      </c>
      <c r="C22" s="81">
        <v>40</v>
      </c>
      <c r="D22" s="116">
        <v>3</v>
      </c>
    </row>
    <row r="23" spans="1:4">
      <c r="A23" s="111">
        <v>50301</v>
      </c>
      <c r="B23" s="116" t="s">
        <v>320</v>
      </c>
      <c r="C23" s="81">
        <v>0</v>
      </c>
      <c r="D23" s="116"/>
    </row>
    <row r="24" spans="1:4">
      <c r="A24" s="111">
        <v>50302</v>
      </c>
      <c r="B24" s="116" t="s">
        <v>321</v>
      </c>
      <c r="C24" s="81">
        <v>5</v>
      </c>
      <c r="D24" s="116"/>
    </row>
    <row r="25" spans="1:4">
      <c r="A25" s="111">
        <v>50303</v>
      </c>
      <c r="B25" s="81" t="s">
        <v>322</v>
      </c>
      <c r="C25" s="81">
        <v>0</v>
      </c>
      <c r="D25" s="81">
        <v>0</v>
      </c>
    </row>
    <row r="26" spans="1:4">
      <c r="A26" s="111">
        <v>50305</v>
      </c>
      <c r="B26" s="81" t="s">
        <v>323</v>
      </c>
      <c r="C26" s="81">
        <v>0</v>
      </c>
      <c r="D26" s="81"/>
    </row>
    <row r="27" spans="1:4">
      <c r="A27" s="111">
        <v>50306</v>
      </c>
      <c r="B27" s="81" t="s">
        <v>324</v>
      </c>
      <c r="C27" s="81">
        <v>27</v>
      </c>
      <c r="D27" s="81">
        <v>3</v>
      </c>
    </row>
    <row r="28" spans="1:4">
      <c r="A28" s="111">
        <v>50307</v>
      </c>
      <c r="B28" s="81" t="s">
        <v>325</v>
      </c>
      <c r="C28" s="81">
        <v>8</v>
      </c>
      <c r="D28" s="81"/>
    </row>
    <row r="29" spans="1:4">
      <c r="A29" s="111">
        <v>50399</v>
      </c>
      <c r="B29" s="116" t="s">
        <v>326</v>
      </c>
      <c r="C29" s="81"/>
      <c r="D29" s="116"/>
    </row>
    <row r="30" spans="1:4">
      <c r="A30" s="111">
        <v>504</v>
      </c>
      <c r="B30" s="116" t="s">
        <v>327</v>
      </c>
      <c r="C30" s="81">
        <v>0</v>
      </c>
      <c r="D30" s="116"/>
    </row>
    <row r="31" spans="1:4">
      <c r="A31" s="111">
        <v>50401</v>
      </c>
      <c r="B31" s="116" t="s">
        <v>320</v>
      </c>
      <c r="C31" s="81">
        <v>0</v>
      </c>
      <c r="D31" s="116"/>
    </row>
    <row r="32" ht="12.75" customHeight="1" spans="1:4">
      <c r="A32" s="111">
        <v>50402</v>
      </c>
      <c r="B32" s="81" t="s">
        <v>321</v>
      </c>
      <c r="C32" s="81">
        <v>0</v>
      </c>
      <c r="D32" s="81"/>
    </row>
    <row r="33" ht="12" customHeight="1" spans="1:4">
      <c r="A33" s="111">
        <v>50403</v>
      </c>
      <c r="B33" s="81" t="s">
        <v>322</v>
      </c>
      <c r="C33" s="81">
        <v>0</v>
      </c>
      <c r="D33" s="81"/>
    </row>
    <row r="34" spans="1:4">
      <c r="A34" s="111">
        <v>50404</v>
      </c>
      <c r="B34" s="81" t="s">
        <v>324</v>
      </c>
      <c r="C34" s="81">
        <v>0</v>
      </c>
      <c r="D34" s="81"/>
    </row>
    <row r="35" spans="1:4">
      <c r="A35" s="111">
        <v>50405</v>
      </c>
      <c r="B35" s="81" t="s">
        <v>325</v>
      </c>
      <c r="C35" s="81">
        <v>0</v>
      </c>
      <c r="D35" s="81"/>
    </row>
    <row r="36" spans="1:4">
      <c r="A36" s="111">
        <v>50499</v>
      </c>
      <c r="B36" s="81" t="s">
        <v>326</v>
      </c>
      <c r="C36" s="81"/>
      <c r="D36" s="81"/>
    </row>
    <row r="37" spans="1:4">
      <c r="A37" s="111">
        <v>505</v>
      </c>
      <c r="B37" s="81" t="s">
        <v>328</v>
      </c>
      <c r="C37" s="81">
        <v>110555</v>
      </c>
      <c r="D37" s="81">
        <v>63857</v>
      </c>
    </row>
    <row r="38" spans="1:4">
      <c r="A38" s="111">
        <v>50501</v>
      </c>
      <c r="B38" s="116" t="s">
        <v>329</v>
      </c>
      <c r="C38" s="81">
        <v>58791</v>
      </c>
      <c r="D38" s="116">
        <v>54139</v>
      </c>
    </row>
    <row r="39" spans="1:4">
      <c r="A39" s="111">
        <v>50502</v>
      </c>
      <c r="B39" s="81" t="s">
        <v>330</v>
      </c>
      <c r="C39" s="81">
        <v>51716</v>
      </c>
      <c r="D39" s="81">
        <v>9718</v>
      </c>
    </row>
    <row r="40" spans="1:4">
      <c r="A40" s="111">
        <v>50599</v>
      </c>
      <c r="B40" s="81" t="s">
        <v>331</v>
      </c>
      <c r="C40" s="81">
        <v>48</v>
      </c>
      <c r="D40" s="81">
        <v>0</v>
      </c>
    </row>
    <row r="41" spans="1:4">
      <c r="A41" s="111">
        <v>506</v>
      </c>
      <c r="B41" s="81" t="s">
        <v>332</v>
      </c>
      <c r="C41" s="81">
        <v>45883</v>
      </c>
      <c r="D41" s="81">
        <v>45</v>
      </c>
    </row>
    <row r="42" spans="1:4">
      <c r="A42" s="111">
        <v>50601</v>
      </c>
      <c r="B42" s="116" t="s">
        <v>333</v>
      </c>
      <c r="C42" s="81">
        <v>41383</v>
      </c>
      <c r="D42" s="116">
        <v>45</v>
      </c>
    </row>
    <row r="43" spans="1:4">
      <c r="A43" s="111">
        <v>50602</v>
      </c>
      <c r="B43" s="116" t="s">
        <v>334</v>
      </c>
      <c r="C43" s="81">
        <v>4500</v>
      </c>
      <c r="D43" s="116"/>
    </row>
    <row r="44" spans="1:4">
      <c r="A44" s="111">
        <v>507</v>
      </c>
      <c r="B44" s="116" t="s">
        <v>335</v>
      </c>
      <c r="C44" s="81">
        <v>89494</v>
      </c>
      <c r="D44" s="116"/>
    </row>
    <row r="45" spans="1:4">
      <c r="A45" s="111">
        <v>50701</v>
      </c>
      <c r="B45" s="116" t="s">
        <v>336</v>
      </c>
      <c r="C45" s="81">
        <v>3410</v>
      </c>
      <c r="D45" s="116"/>
    </row>
    <row r="46" spans="1:4">
      <c r="A46" s="111">
        <v>50702</v>
      </c>
      <c r="B46" s="116" t="s">
        <v>337</v>
      </c>
      <c r="C46" s="81">
        <v>188</v>
      </c>
      <c r="D46" s="116"/>
    </row>
    <row r="47" spans="1:4">
      <c r="A47" s="111">
        <v>50799</v>
      </c>
      <c r="B47" s="116" t="s">
        <v>338</v>
      </c>
      <c r="C47" s="81">
        <v>85896</v>
      </c>
      <c r="D47" s="116"/>
    </row>
    <row r="48" spans="1:4">
      <c r="A48" s="111">
        <v>508</v>
      </c>
      <c r="B48" s="116" t="s">
        <v>339</v>
      </c>
      <c r="C48" s="81">
        <v>18602</v>
      </c>
      <c r="D48" s="116"/>
    </row>
    <row r="49" spans="1:4">
      <c r="A49" s="111">
        <v>50801</v>
      </c>
      <c r="B49" s="116" t="s">
        <v>340</v>
      </c>
      <c r="C49" s="81">
        <v>18600</v>
      </c>
      <c r="D49" s="116"/>
    </row>
    <row r="50" spans="1:4">
      <c r="A50" s="111">
        <v>50802</v>
      </c>
      <c r="B50" s="116" t="s">
        <v>341</v>
      </c>
      <c r="C50" s="81" t="s">
        <v>342</v>
      </c>
      <c r="D50" s="116"/>
    </row>
    <row r="51" spans="1:4">
      <c r="A51" s="111">
        <v>509</v>
      </c>
      <c r="B51" s="116" t="s">
        <v>343</v>
      </c>
      <c r="C51" s="81">
        <v>10003</v>
      </c>
      <c r="D51" s="116">
        <v>804</v>
      </c>
    </row>
    <row r="52" spans="1:4">
      <c r="A52" s="111">
        <v>50901</v>
      </c>
      <c r="B52" s="81" t="s">
        <v>344</v>
      </c>
      <c r="C52" s="81">
        <v>8331</v>
      </c>
      <c r="D52" s="81">
        <v>273</v>
      </c>
    </row>
    <row r="53" spans="1:4">
      <c r="A53" s="111">
        <v>50902</v>
      </c>
      <c r="B53" s="81" t="s">
        <v>345</v>
      </c>
      <c r="C53" s="81">
        <v>122</v>
      </c>
      <c r="D53" s="81"/>
    </row>
    <row r="54" spans="1:4">
      <c r="A54" s="111">
        <v>50903</v>
      </c>
      <c r="B54" s="81" t="s">
        <v>346</v>
      </c>
      <c r="C54" s="81">
        <v>0</v>
      </c>
      <c r="D54" s="81">
        <v>0</v>
      </c>
    </row>
    <row r="55" spans="1:4">
      <c r="A55" s="111">
        <v>50905</v>
      </c>
      <c r="B55" s="81" t="s">
        <v>347</v>
      </c>
      <c r="C55" s="81">
        <v>477</v>
      </c>
      <c r="D55" s="81">
        <v>477</v>
      </c>
    </row>
    <row r="56" spans="1:4">
      <c r="A56" s="111">
        <v>50999</v>
      </c>
      <c r="B56" s="116" t="s">
        <v>348</v>
      </c>
      <c r="C56" s="81">
        <v>1073</v>
      </c>
      <c r="D56" s="116">
        <v>54</v>
      </c>
    </row>
    <row r="57" spans="1:4">
      <c r="A57" s="111">
        <v>510</v>
      </c>
      <c r="B57" s="116" t="s">
        <v>349</v>
      </c>
      <c r="C57" s="81">
        <v>-568</v>
      </c>
      <c r="D57" s="116"/>
    </row>
    <row r="58" spans="1:4">
      <c r="A58" s="111">
        <v>51002</v>
      </c>
      <c r="B58" s="116" t="s">
        <v>350</v>
      </c>
      <c r="C58" s="81">
        <v>-568</v>
      </c>
      <c r="D58" s="116"/>
    </row>
    <row r="59" ht="12.75" customHeight="1" spans="1:4">
      <c r="A59" s="111">
        <v>51003</v>
      </c>
      <c r="B59" s="81" t="s">
        <v>158</v>
      </c>
      <c r="C59" s="81"/>
      <c r="D59" s="81"/>
    </row>
    <row r="60" ht="12" customHeight="1" spans="1:4">
      <c r="A60" s="111">
        <v>511</v>
      </c>
      <c r="B60" s="81" t="s">
        <v>351</v>
      </c>
      <c r="C60" s="81">
        <v>11321</v>
      </c>
      <c r="D60" s="81"/>
    </row>
    <row r="61" spans="1:4">
      <c r="A61" s="111">
        <v>51101</v>
      </c>
      <c r="B61" s="81" t="s">
        <v>352</v>
      </c>
      <c r="C61" s="81">
        <v>11302</v>
      </c>
      <c r="D61" s="81"/>
    </row>
    <row r="62" spans="1:4">
      <c r="A62" s="111">
        <v>51102</v>
      </c>
      <c r="B62" s="81" t="s">
        <v>353</v>
      </c>
      <c r="C62" s="81"/>
      <c r="D62" s="81"/>
    </row>
    <row r="63" spans="1:4">
      <c r="A63" s="111">
        <v>51103</v>
      </c>
      <c r="B63" s="81" t="s">
        <v>354</v>
      </c>
      <c r="C63" s="81">
        <v>19</v>
      </c>
      <c r="D63" s="81"/>
    </row>
    <row r="64" spans="1:4">
      <c r="A64" s="111">
        <v>51104</v>
      </c>
      <c r="B64" s="81" t="s">
        <v>355</v>
      </c>
      <c r="C64" s="81"/>
      <c r="D64" s="81"/>
    </row>
    <row r="65" spans="1:4">
      <c r="A65" s="111">
        <v>599</v>
      </c>
      <c r="B65" s="116" t="s">
        <v>356</v>
      </c>
      <c r="C65" s="81">
        <v>17234</v>
      </c>
      <c r="D65" s="116">
        <v>120</v>
      </c>
    </row>
    <row r="66" spans="1:4">
      <c r="A66" s="111">
        <v>59906</v>
      </c>
      <c r="B66" s="81" t="s">
        <v>357</v>
      </c>
      <c r="C66" s="81"/>
      <c r="D66" s="81"/>
    </row>
    <row r="67" spans="1:4">
      <c r="A67" s="111">
        <v>59907</v>
      </c>
      <c r="B67" s="81" t="s">
        <v>358</v>
      </c>
      <c r="C67" s="81"/>
      <c r="D67" s="81"/>
    </row>
    <row r="68" spans="1:4">
      <c r="A68" s="111">
        <v>59908</v>
      </c>
      <c r="B68" s="81" t="s">
        <v>359</v>
      </c>
      <c r="C68" s="81"/>
      <c r="D68" s="81"/>
    </row>
    <row r="69" spans="1:4">
      <c r="A69" s="111">
        <v>59999</v>
      </c>
      <c r="B69" s="116" t="s">
        <v>262</v>
      </c>
      <c r="C69" s="81">
        <v>17234</v>
      </c>
      <c r="D69" s="116">
        <v>120</v>
      </c>
    </row>
  </sheetData>
  <mergeCells count="1">
    <mergeCell ref="A1:D1"/>
  </mergeCells>
  <pageMargins left="0.75" right="0.75" top="1" bottom="1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69"/>
  <sheetViews>
    <sheetView workbookViewId="0">
      <selection activeCell="D4" sqref="D4:D269"/>
    </sheetView>
  </sheetViews>
  <sheetFormatPr defaultColWidth="9" defaultRowHeight="13.5" outlineLevelCol="3"/>
  <cols>
    <col min="1" max="1" width="39.5" customWidth="1"/>
    <col min="2" max="2" width="16.625" customWidth="1"/>
    <col min="3" max="3" width="16.625" style="99" customWidth="1"/>
    <col min="4" max="4" width="16.625" customWidth="1"/>
  </cols>
  <sheetData>
    <row r="1" ht="22.5" spans="1:4">
      <c r="A1" s="100" t="s">
        <v>360</v>
      </c>
      <c r="B1" s="100"/>
      <c r="C1" s="101"/>
      <c r="D1" s="100"/>
    </row>
    <row r="2" spans="1:3">
      <c r="A2" s="102"/>
      <c r="B2" s="102"/>
      <c r="C2" s="103"/>
    </row>
    <row r="3" ht="28.5" spans="1:4">
      <c r="A3" s="104" t="s">
        <v>361</v>
      </c>
      <c r="B3" s="105" t="s">
        <v>3</v>
      </c>
      <c r="C3" s="106" t="s">
        <v>4</v>
      </c>
      <c r="D3" s="107" t="s">
        <v>5</v>
      </c>
    </row>
    <row r="4" spans="1:4">
      <c r="A4" s="108" t="s">
        <v>362</v>
      </c>
      <c r="B4" s="109">
        <v>23530</v>
      </c>
      <c r="C4" s="110">
        <v>22061</v>
      </c>
      <c r="D4" s="49">
        <f>C4/B4</f>
        <v>0.937569060773481</v>
      </c>
    </row>
    <row r="5" spans="1:4">
      <c r="A5" s="73" t="s">
        <v>363</v>
      </c>
      <c r="B5" s="109">
        <v>394</v>
      </c>
      <c r="C5" s="110">
        <v>394</v>
      </c>
      <c r="D5" s="49">
        <f>C5/B5</f>
        <v>1</v>
      </c>
    </row>
    <row r="6" spans="1:4">
      <c r="A6" s="73" t="s">
        <v>364</v>
      </c>
      <c r="B6" s="109">
        <v>73</v>
      </c>
      <c r="C6" s="110">
        <v>73</v>
      </c>
      <c r="D6" s="49">
        <f>C6/B6</f>
        <v>1</v>
      </c>
    </row>
    <row r="7" spans="1:4">
      <c r="A7" s="73" t="s">
        <v>365</v>
      </c>
      <c r="B7" s="109">
        <v>7770</v>
      </c>
      <c r="C7" s="110">
        <v>7770</v>
      </c>
      <c r="D7" s="49">
        <f>C7/B7</f>
        <v>1</v>
      </c>
    </row>
    <row r="8" spans="1:4">
      <c r="A8" s="73" t="s">
        <v>366</v>
      </c>
      <c r="B8" s="109">
        <v>0</v>
      </c>
      <c r="C8" s="110">
        <v>0</v>
      </c>
      <c r="D8" s="49"/>
    </row>
    <row r="9" ht="14.25" customHeight="1" spans="1:4">
      <c r="A9" s="73" t="s">
        <v>367</v>
      </c>
      <c r="B9" s="109">
        <v>-6606</v>
      </c>
      <c r="C9" s="110">
        <v>-6606</v>
      </c>
      <c r="D9" s="49">
        <f>C9/B9</f>
        <v>1</v>
      </c>
    </row>
    <row r="10" spans="1:4">
      <c r="A10" s="73" t="s">
        <v>368</v>
      </c>
      <c r="B10" s="109">
        <v>21899</v>
      </c>
      <c r="C10" s="110">
        <v>20430</v>
      </c>
      <c r="D10" s="49">
        <f>C10/B10</f>
        <v>0.932919311384081</v>
      </c>
    </row>
    <row r="11" spans="1:4">
      <c r="A11" s="108" t="s">
        <v>369</v>
      </c>
      <c r="B11" s="109">
        <v>64691</v>
      </c>
      <c r="C11" s="110">
        <v>70735</v>
      </c>
      <c r="D11" s="49">
        <f>C11/B11</f>
        <v>1.09342876134238</v>
      </c>
    </row>
    <row r="12" spans="1:4">
      <c r="A12" s="73" t="s">
        <v>370</v>
      </c>
      <c r="B12" s="109"/>
      <c r="C12" s="110"/>
      <c r="D12" s="49"/>
    </row>
    <row r="13" spans="1:4">
      <c r="A13" s="73" t="s">
        <v>371</v>
      </c>
      <c r="B13" s="109">
        <v>2596</v>
      </c>
      <c r="C13" s="110">
        <v>3720</v>
      </c>
      <c r="D13" s="49">
        <f>C13/B13</f>
        <v>1.43297380585516</v>
      </c>
    </row>
    <row r="14" spans="1:4">
      <c r="A14" s="73" t="s">
        <v>372</v>
      </c>
      <c r="B14" s="109">
        <v>218</v>
      </c>
      <c r="C14" s="110">
        <v>321</v>
      </c>
      <c r="D14" s="49">
        <f>C14/B14</f>
        <v>1.47247706422018</v>
      </c>
    </row>
    <row r="15" spans="1:4">
      <c r="A15" s="73" t="s">
        <v>373</v>
      </c>
      <c r="B15" s="109">
        <v>509</v>
      </c>
      <c r="C15" s="110">
        <v>555</v>
      </c>
      <c r="D15" s="49">
        <f>C15/B15</f>
        <v>1.09037328094303</v>
      </c>
    </row>
    <row r="16" spans="1:4">
      <c r="A16" s="73" t="s">
        <v>374</v>
      </c>
      <c r="B16" s="109">
        <v>64113</v>
      </c>
      <c r="C16" s="110">
        <v>22904</v>
      </c>
      <c r="D16" s="49">
        <f>C16/B16</f>
        <v>0.357244240637624</v>
      </c>
    </row>
    <row r="17" spans="1:4">
      <c r="A17" s="73" t="s">
        <v>375</v>
      </c>
      <c r="B17" s="109"/>
      <c r="C17" s="110"/>
      <c r="D17" s="49"/>
    </row>
    <row r="18" spans="1:4">
      <c r="A18" s="73" t="s">
        <v>376</v>
      </c>
      <c r="B18" s="109"/>
      <c r="C18" s="110"/>
      <c r="D18" s="49"/>
    </row>
    <row r="19" spans="1:4">
      <c r="A19" s="73" t="s">
        <v>377</v>
      </c>
      <c r="B19" s="109"/>
      <c r="C19" s="110"/>
      <c r="D19" s="49"/>
    </row>
    <row r="20" spans="1:4">
      <c r="A20" s="73" t="s">
        <v>378</v>
      </c>
      <c r="B20" s="109"/>
      <c r="C20" s="110"/>
      <c r="D20" s="49"/>
    </row>
    <row r="21" spans="1:4">
      <c r="A21" s="73" t="s">
        <v>379</v>
      </c>
      <c r="B21" s="109">
        <v>775</v>
      </c>
      <c r="C21" s="110">
        <v>786</v>
      </c>
      <c r="D21" s="49">
        <f>C21/B21</f>
        <v>1.0141935483871</v>
      </c>
    </row>
    <row r="22" spans="1:4">
      <c r="A22" s="73" t="s">
        <v>380</v>
      </c>
      <c r="B22" s="109">
        <v>2129</v>
      </c>
      <c r="C22" s="110">
        <v>2316</v>
      </c>
      <c r="D22" s="49">
        <f>C22/B22</f>
        <v>1.08783466416158</v>
      </c>
    </row>
    <row r="23" spans="1:4">
      <c r="A23" s="73" t="s">
        <v>381</v>
      </c>
      <c r="B23" s="109"/>
      <c r="C23" s="110"/>
      <c r="D23" s="49"/>
    </row>
    <row r="24" spans="1:4">
      <c r="A24" s="73" t="s">
        <v>382</v>
      </c>
      <c r="B24" s="109"/>
      <c r="C24" s="110"/>
      <c r="D24" s="49"/>
    </row>
    <row r="25" spans="1:4">
      <c r="A25" s="73" t="s">
        <v>383</v>
      </c>
      <c r="B25" s="109"/>
      <c r="C25" s="110"/>
      <c r="D25" s="49"/>
    </row>
    <row r="26" spans="1:4">
      <c r="A26" s="73" t="s">
        <v>384</v>
      </c>
      <c r="B26" s="109"/>
      <c r="C26" s="110">
        <v>77</v>
      </c>
      <c r="D26" s="49"/>
    </row>
    <row r="27" spans="1:4">
      <c r="A27" s="73" t="s">
        <v>385</v>
      </c>
      <c r="B27" s="109"/>
      <c r="C27" s="110"/>
      <c r="D27" s="49"/>
    </row>
    <row r="28" spans="1:4">
      <c r="A28" s="73" t="s">
        <v>386</v>
      </c>
      <c r="B28" s="109">
        <v>-10594</v>
      </c>
      <c r="C28" s="110">
        <v>-10588</v>
      </c>
      <c r="D28" s="49">
        <f>C28/B28</f>
        <v>0.999433641683972</v>
      </c>
    </row>
    <row r="29" spans="1:4">
      <c r="A29" s="73" t="s">
        <v>387</v>
      </c>
      <c r="B29" s="109"/>
      <c r="C29" s="110"/>
      <c r="D29" s="49"/>
    </row>
    <row r="30" spans="1:4">
      <c r="A30" s="73" t="s">
        <v>388</v>
      </c>
      <c r="B30" s="109">
        <v>412</v>
      </c>
      <c r="C30" s="110">
        <v>378</v>
      </c>
      <c r="D30" s="49">
        <f>C30/B30</f>
        <v>0.91747572815534</v>
      </c>
    </row>
    <row r="31" spans="1:4">
      <c r="A31" s="73" t="s">
        <v>389</v>
      </c>
      <c r="B31" s="109">
        <v>149</v>
      </c>
      <c r="C31" s="110">
        <v>71</v>
      </c>
      <c r="D31" s="49">
        <f>C31/B31</f>
        <v>0.476510067114094</v>
      </c>
    </row>
    <row r="32" spans="1:4">
      <c r="A32" s="73" t="s">
        <v>390</v>
      </c>
      <c r="B32" s="109">
        <v>1548</v>
      </c>
      <c r="C32" s="110">
        <v>3225</v>
      </c>
      <c r="D32" s="49">
        <f>C32/B32</f>
        <v>2.08333333333333</v>
      </c>
    </row>
    <row r="33" spans="1:4">
      <c r="A33" s="73" t="s">
        <v>391</v>
      </c>
      <c r="B33" s="109">
        <v>1989</v>
      </c>
      <c r="C33" s="110">
        <v>4112</v>
      </c>
      <c r="D33" s="49">
        <f>C33/B33</f>
        <v>2.06737053795877</v>
      </c>
    </row>
    <row r="34" spans="1:4">
      <c r="A34" s="73" t="s">
        <v>392</v>
      </c>
      <c r="B34" s="109"/>
      <c r="C34" s="110">
        <v>675</v>
      </c>
      <c r="D34" s="49"/>
    </row>
    <row r="35" spans="1:4">
      <c r="A35" s="73" t="s">
        <v>393</v>
      </c>
      <c r="B35" s="109">
        <v>128</v>
      </c>
      <c r="C35" s="110">
        <v>1005</v>
      </c>
      <c r="D35" s="49">
        <f>C35/B35</f>
        <v>7.8515625</v>
      </c>
    </row>
    <row r="36" spans="1:4">
      <c r="A36" s="73" t="s">
        <v>394</v>
      </c>
      <c r="B36" s="109">
        <v>41</v>
      </c>
      <c r="C36" s="110">
        <v>42</v>
      </c>
      <c r="D36" s="49">
        <f>C36/B36</f>
        <v>1.02439024390244</v>
      </c>
    </row>
    <row r="37" ht="14" customHeight="1" spans="1:4">
      <c r="A37" s="73" t="s">
        <v>395</v>
      </c>
      <c r="B37" s="109">
        <v>678</v>
      </c>
      <c r="C37" s="110">
        <v>8129</v>
      </c>
      <c r="D37" s="49">
        <f>C37/B37</f>
        <v>11.9896755162242</v>
      </c>
    </row>
    <row r="38" ht="14" customHeight="1" spans="1:4">
      <c r="A38" s="73" t="s">
        <v>396</v>
      </c>
      <c r="B38" s="109"/>
      <c r="C38" s="110">
        <v>1</v>
      </c>
      <c r="D38" s="49"/>
    </row>
    <row r="39" ht="14" customHeight="1" spans="1:4">
      <c r="A39" s="73" t="s">
        <v>397</v>
      </c>
      <c r="B39" s="109"/>
      <c r="C39" s="110">
        <v>11</v>
      </c>
      <c r="D39" s="49"/>
    </row>
    <row r="40" ht="14" customHeight="1" spans="1:4">
      <c r="A40" s="73" t="s">
        <v>398</v>
      </c>
      <c r="B40" s="109"/>
      <c r="C40" s="110">
        <v>5</v>
      </c>
      <c r="D40" s="49"/>
    </row>
    <row r="41" ht="14" customHeight="1" spans="1:4">
      <c r="A41" s="73" t="s">
        <v>399</v>
      </c>
      <c r="B41" s="109"/>
      <c r="C41" s="110">
        <v>23235</v>
      </c>
      <c r="D41" s="49"/>
    </row>
    <row r="42" ht="14" customHeight="1" spans="1:4">
      <c r="A42" s="73" t="s">
        <v>400</v>
      </c>
      <c r="B42" s="109"/>
      <c r="C42" s="110">
        <v>9206</v>
      </c>
      <c r="D42" s="49"/>
    </row>
    <row r="43" ht="14" customHeight="1" spans="1:4">
      <c r="A43" s="73" t="s">
        <v>401</v>
      </c>
      <c r="B43" s="109"/>
      <c r="C43" s="110">
        <v>549</v>
      </c>
      <c r="D43" s="49"/>
    </row>
    <row r="44" ht="14" customHeight="1" spans="1:4">
      <c r="A44" s="108" t="s">
        <v>402</v>
      </c>
      <c r="B44" s="109">
        <v>59259</v>
      </c>
      <c r="C44" s="110">
        <v>53884</v>
      </c>
      <c r="D44" s="49">
        <f>C44/B44</f>
        <v>0.909296478172092</v>
      </c>
    </row>
    <row r="45" spans="1:4">
      <c r="A45" s="64" t="s">
        <v>403</v>
      </c>
      <c r="B45" s="109">
        <v>12</v>
      </c>
      <c r="C45" s="110">
        <v>55</v>
      </c>
      <c r="D45" s="49">
        <f>C45/B45</f>
        <v>4.58333333333333</v>
      </c>
    </row>
    <row r="46" spans="1:4">
      <c r="A46" s="63" t="s">
        <v>69</v>
      </c>
      <c r="B46" s="109"/>
      <c r="C46" s="110"/>
      <c r="D46" s="49"/>
    </row>
    <row r="47" spans="1:4">
      <c r="A47" s="63" t="s">
        <v>70</v>
      </c>
      <c r="B47" s="109"/>
      <c r="C47" s="110"/>
      <c r="D47" s="49"/>
    </row>
    <row r="48" spans="1:4">
      <c r="A48" s="63" t="s">
        <v>71</v>
      </c>
      <c r="B48" s="109"/>
      <c r="C48" s="110"/>
      <c r="D48" s="49"/>
    </row>
    <row r="49" spans="1:4">
      <c r="A49" s="63" t="s">
        <v>72</v>
      </c>
      <c r="B49" s="109"/>
      <c r="C49" s="110"/>
      <c r="D49" s="49"/>
    </row>
    <row r="50" spans="1:4">
      <c r="A50" s="63" t="s">
        <v>73</v>
      </c>
      <c r="B50" s="109"/>
      <c r="C50" s="110"/>
      <c r="D50" s="49"/>
    </row>
    <row r="51" spans="1:4">
      <c r="A51" s="63" t="s">
        <v>74</v>
      </c>
      <c r="B51" s="109"/>
      <c r="C51" s="110"/>
      <c r="D51" s="49"/>
    </row>
    <row r="52" spans="1:4">
      <c r="A52" s="63" t="s">
        <v>75</v>
      </c>
      <c r="B52" s="109"/>
      <c r="C52" s="110"/>
      <c r="D52" s="49"/>
    </row>
    <row r="53" spans="1:4">
      <c r="A53" s="63" t="s">
        <v>76</v>
      </c>
      <c r="B53" s="109"/>
      <c r="C53" s="110"/>
      <c r="D53" s="49"/>
    </row>
    <row r="54" spans="1:4">
      <c r="A54" s="63" t="s">
        <v>77</v>
      </c>
      <c r="B54" s="109"/>
      <c r="C54" s="110"/>
      <c r="D54" s="49"/>
    </row>
    <row r="55" spans="1:4">
      <c r="A55" s="63" t="s">
        <v>78</v>
      </c>
      <c r="B55" s="109"/>
      <c r="C55" s="110"/>
      <c r="D55" s="49"/>
    </row>
    <row r="56" spans="1:4">
      <c r="A56" s="63" t="s">
        <v>79</v>
      </c>
      <c r="B56" s="109"/>
      <c r="C56" s="110"/>
      <c r="D56" s="49"/>
    </row>
    <row r="57" spans="1:4">
      <c r="A57" s="63" t="s">
        <v>80</v>
      </c>
      <c r="B57" s="109"/>
      <c r="C57" s="110"/>
      <c r="D57" s="49"/>
    </row>
    <row r="58" spans="1:4">
      <c r="A58" s="63" t="s">
        <v>81</v>
      </c>
      <c r="B58" s="109"/>
      <c r="C58" s="110"/>
      <c r="D58" s="49"/>
    </row>
    <row r="59" spans="1:4">
      <c r="A59" s="63" t="s">
        <v>82</v>
      </c>
      <c r="B59" s="109"/>
      <c r="C59" s="110"/>
      <c r="D59" s="49"/>
    </row>
    <row r="60" spans="1:4">
      <c r="A60" s="63" t="s">
        <v>83</v>
      </c>
      <c r="B60" s="109"/>
      <c r="C60" s="110"/>
      <c r="D60" s="49"/>
    </row>
    <row r="61" spans="1:4">
      <c r="A61" s="63" t="s">
        <v>84</v>
      </c>
      <c r="B61" s="109"/>
      <c r="C61" s="110"/>
      <c r="D61" s="49"/>
    </row>
    <row r="62" spans="1:4">
      <c r="A62" s="63" t="s">
        <v>85</v>
      </c>
      <c r="B62" s="109"/>
      <c r="C62" s="110"/>
      <c r="D62" s="49"/>
    </row>
    <row r="63" spans="1:4">
      <c r="A63" s="63" t="s">
        <v>86</v>
      </c>
      <c r="B63" s="109"/>
      <c r="C63" s="110"/>
      <c r="D63" s="49"/>
    </row>
    <row r="64" spans="1:4">
      <c r="A64" s="63" t="s">
        <v>87</v>
      </c>
      <c r="B64" s="109"/>
      <c r="C64" s="110"/>
      <c r="D64" s="49"/>
    </row>
    <row r="65" spans="1:4">
      <c r="A65" s="63" t="s">
        <v>88</v>
      </c>
      <c r="B65" s="109"/>
      <c r="C65" s="110"/>
      <c r="D65" s="49"/>
    </row>
    <row r="66" spans="1:4">
      <c r="A66" s="63" t="s">
        <v>89</v>
      </c>
      <c r="B66" s="109"/>
      <c r="C66" s="110"/>
      <c r="D66" s="49"/>
    </row>
    <row r="67" spans="1:4">
      <c r="A67" s="63" t="s">
        <v>90</v>
      </c>
      <c r="B67" s="109"/>
      <c r="C67" s="110"/>
      <c r="D67" s="49"/>
    </row>
    <row r="68" spans="1:4">
      <c r="A68" s="63" t="s">
        <v>91</v>
      </c>
      <c r="B68" s="109">
        <v>3</v>
      </c>
      <c r="C68" s="110"/>
      <c r="D68" s="49"/>
    </row>
    <row r="69" spans="1:4">
      <c r="A69" s="63" t="s">
        <v>92</v>
      </c>
      <c r="B69" s="109">
        <v>5</v>
      </c>
      <c r="C69" s="110">
        <v>10</v>
      </c>
      <c r="D69" s="49">
        <f>C69/B69</f>
        <v>2</v>
      </c>
    </row>
    <row r="70" spans="1:4">
      <c r="A70" s="63" t="s">
        <v>93</v>
      </c>
      <c r="B70" s="109"/>
      <c r="C70" s="110"/>
      <c r="D70" s="49"/>
    </row>
    <row r="71" spans="1:4">
      <c r="A71" s="63" t="s">
        <v>94</v>
      </c>
      <c r="B71" s="109"/>
      <c r="C71" s="110"/>
      <c r="D71" s="49"/>
    </row>
    <row r="72" spans="1:4">
      <c r="A72" s="63" t="s">
        <v>404</v>
      </c>
      <c r="B72" s="109"/>
      <c r="C72" s="110">
        <v>16</v>
      </c>
      <c r="D72" s="49"/>
    </row>
    <row r="73" spans="1:4">
      <c r="A73" s="63" t="s">
        <v>97</v>
      </c>
      <c r="B73" s="109"/>
      <c r="C73" s="110">
        <v>29</v>
      </c>
      <c r="D73" s="49"/>
    </row>
    <row r="74" spans="1:4">
      <c r="A74" s="63" t="s">
        <v>405</v>
      </c>
      <c r="B74" s="109">
        <v>4</v>
      </c>
      <c r="C74" s="110"/>
      <c r="D74" s="49"/>
    </row>
    <row r="75" spans="1:4">
      <c r="A75" s="64" t="s">
        <v>406</v>
      </c>
      <c r="B75" s="109"/>
      <c r="C75" s="110"/>
      <c r="D75" s="49"/>
    </row>
    <row r="76" spans="1:4">
      <c r="A76" s="63" t="s">
        <v>100</v>
      </c>
      <c r="B76" s="109"/>
      <c r="C76" s="110"/>
      <c r="D76" s="49"/>
    </row>
    <row r="77" spans="1:4">
      <c r="A77" s="63" t="s">
        <v>101</v>
      </c>
      <c r="B77" s="109"/>
      <c r="C77" s="110"/>
      <c r="D77" s="49"/>
    </row>
    <row r="78" spans="1:4">
      <c r="A78" s="63" t="s">
        <v>102</v>
      </c>
      <c r="B78" s="109"/>
      <c r="C78" s="110"/>
      <c r="D78" s="49"/>
    </row>
    <row r="79" spans="1:4">
      <c r="A79" s="63" t="s">
        <v>103</v>
      </c>
      <c r="B79" s="109"/>
      <c r="C79" s="110"/>
      <c r="D79" s="49"/>
    </row>
    <row r="80" spans="1:4">
      <c r="A80" s="63" t="s">
        <v>104</v>
      </c>
      <c r="B80" s="109"/>
      <c r="C80" s="110"/>
      <c r="D80" s="49"/>
    </row>
    <row r="81" spans="1:4">
      <c r="A81" s="63" t="s">
        <v>407</v>
      </c>
      <c r="B81" s="109"/>
      <c r="C81" s="110"/>
      <c r="D81" s="49"/>
    </row>
    <row r="82" spans="1:4">
      <c r="A82" s="63" t="s">
        <v>106</v>
      </c>
      <c r="B82" s="109"/>
      <c r="C82" s="110"/>
      <c r="D82" s="49"/>
    </row>
    <row r="83" spans="1:4">
      <c r="A83" s="63" t="s">
        <v>408</v>
      </c>
      <c r="B83" s="109"/>
      <c r="C83" s="110"/>
      <c r="D83" s="49"/>
    </row>
    <row r="84" spans="1:4">
      <c r="A84" s="64" t="s">
        <v>409</v>
      </c>
      <c r="B84" s="109">
        <v>1680</v>
      </c>
      <c r="C84" s="110"/>
      <c r="D84" s="49"/>
    </row>
    <row r="85" spans="1:4">
      <c r="A85" s="63" t="s">
        <v>410</v>
      </c>
      <c r="B85" s="109"/>
      <c r="C85" s="110"/>
      <c r="D85" s="49"/>
    </row>
    <row r="86" spans="1:4">
      <c r="A86" s="63" t="s">
        <v>411</v>
      </c>
      <c r="B86" s="109"/>
      <c r="C86" s="110"/>
      <c r="D86" s="49"/>
    </row>
    <row r="87" spans="1:4">
      <c r="A87" s="63" t="s">
        <v>412</v>
      </c>
      <c r="B87" s="109"/>
      <c r="C87" s="110"/>
      <c r="D87" s="49"/>
    </row>
    <row r="88" spans="1:4">
      <c r="A88" s="63" t="s">
        <v>112</v>
      </c>
      <c r="B88" s="109">
        <v>1680</v>
      </c>
      <c r="C88" s="110"/>
      <c r="D88" s="49"/>
    </row>
    <row r="89" spans="1:4">
      <c r="A89" s="63" t="s">
        <v>413</v>
      </c>
      <c r="B89" s="109"/>
      <c r="C89" s="110"/>
      <c r="D89" s="49"/>
    </row>
    <row r="90" spans="1:4">
      <c r="A90" s="64" t="s">
        <v>414</v>
      </c>
      <c r="B90" s="109"/>
      <c r="C90" s="110"/>
      <c r="D90" s="49"/>
    </row>
    <row r="91" spans="1:4">
      <c r="A91" s="63" t="s">
        <v>115</v>
      </c>
      <c r="B91" s="109"/>
      <c r="C91" s="110"/>
      <c r="D91" s="49"/>
    </row>
    <row r="92" spans="1:4">
      <c r="A92" s="63" t="s">
        <v>116</v>
      </c>
      <c r="B92" s="109"/>
      <c r="C92" s="110"/>
      <c r="D92" s="49"/>
    </row>
    <row r="93" spans="1:4">
      <c r="A93" s="63" t="s">
        <v>117</v>
      </c>
      <c r="B93" s="109"/>
      <c r="C93" s="110"/>
      <c r="D93" s="49"/>
    </row>
    <row r="94" spans="1:4">
      <c r="A94" s="63" t="s">
        <v>118</v>
      </c>
      <c r="B94" s="109"/>
      <c r="C94" s="110"/>
      <c r="D94" s="49"/>
    </row>
    <row r="95" spans="1:4">
      <c r="A95" s="63" t="s">
        <v>119</v>
      </c>
      <c r="B95" s="109"/>
      <c r="C95" s="110"/>
      <c r="D95" s="49"/>
    </row>
    <row r="96" spans="1:4">
      <c r="A96" s="63" t="s">
        <v>120</v>
      </c>
      <c r="B96" s="109"/>
      <c r="C96" s="110"/>
      <c r="D96" s="49"/>
    </row>
    <row r="97" spans="1:4">
      <c r="A97" s="63" t="s">
        <v>121</v>
      </c>
      <c r="B97" s="109"/>
      <c r="C97" s="110"/>
      <c r="D97" s="49"/>
    </row>
    <row r="98" spans="1:4">
      <c r="A98" s="63" t="s">
        <v>122</v>
      </c>
      <c r="B98" s="109"/>
      <c r="C98" s="110"/>
      <c r="D98" s="49"/>
    </row>
    <row r="99" spans="1:4">
      <c r="A99" s="63" t="s">
        <v>123</v>
      </c>
      <c r="B99" s="109"/>
      <c r="C99" s="110"/>
      <c r="D99" s="49"/>
    </row>
    <row r="100" spans="1:4">
      <c r="A100" s="63" t="s">
        <v>124</v>
      </c>
      <c r="B100" s="109"/>
      <c r="C100" s="110"/>
      <c r="D100" s="49"/>
    </row>
    <row r="101" spans="1:4">
      <c r="A101" s="63" t="s">
        <v>125</v>
      </c>
      <c r="B101" s="109"/>
      <c r="C101" s="110"/>
      <c r="D101" s="49"/>
    </row>
    <row r="102" spans="1:4">
      <c r="A102" s="63" t="s">
        <v>415</v>
      </c>
      <c r="B102" s="109"/>
      <c r="C102" s="110"/>
      <c r="D102" s="49"/>
    </row>
    <row r="103" spans="1:4">
      <c r="A103" s="64" t="s">
        <v>416</v>
      </c>
      <c r="B103" s="109">
        <v>13395</v>
      </c>
      <c r="C103" s="110">
        <v>13371</v>
      </c>
      <c r="D103" s="49">
        <f>C103/B103</f>
        <v>0.998208286674132</v>
      </c>
    </row>
    <row r="104" spans="1:4">
      <c r="A104" s="63" t="s">
        <v>128</v>
      </c>
      <c r="B104" s="109"/>
      <c r="C104" s="110"/>
      <c r="D104" s="49"/>
    </row>
    <row r="105" spans="1:4">
      <c r="A105" s="63" t="s">
        <v>129</v>
      </c>
      <c r="B105" s="109">
        <v>11395</v>
      </c>
      <c r="C105" s="110">
        <v>7738</v>
      </c>
      <c r="D105" s="49">
        <f>C105/B105</f>
        <v>0.67906976744186</v>
      </c>
    </row>
    <row r="106" spans="1:4">
      <c r="A106" s="63" t="s">
        <v>130</v>
      </c>
      <c r="B106" s="109"/>
      <c r="C106" s="110"/>
      <c r="D106" s="49"/>
    </row>
    <row r="107" spans="1:4">
      <c r="A107" s="63" t="s">
        <v>131</v>
      </c>
      <c r="B107" s="109"/>
      <c r="C107" s="110"/>
      <c r="D107" s="49"/>
    </row>
    <row r="108" spans="1:4">
      <c r="A108" s="63" t="s">
        <v>132</v>
      </c>
      <c r="B108" s="109"/>
      <c r="C108" s="110"/>
      <c r="D108" s="49"/>
    </row>
    <row r="109" spans="1:4">
      <c r="A109" s="63" t="s">
        <v>133</v>
      </c>
      <c r="B109" s="109"/>
      <c r="C109" s="110"/>
      <c r="D109" s="49"/>
    </row>
    <row r="110" spans="1:4">
      <c r="A110" s="63" t="s">
        <v>134</v>
      </c>
      <c r="B110" s="109"/>
      <c r="C110" s="110"/>
      <c r="D110" s="49"/>
    </row>
    <row r="111" spans="1:4">
      <c r="A111" s="63" t="s">
        <v>135</v>
      </c>
      <c r="B111" s="109"/>
      <c r="C111" s="110"/>
      <c r="D111" s="49"/>
    </row>
    <row r="112" spans="1:4">
      <c r="A112" s="63" t="s">
        <v>136</v>
      </c>
      <c r="B112" s="109"/>
      <c r="C112" s="110"/>
      <c r="D112" s="49"/>
    </row>
    <row r="113" spans="1:4">
      <c r="A113" s="63" t="s">
        <v>417</v>
      </c>
      <c r="B113" s="109">
        <v>2000</v>
      </c>
      <c r="C113" s="110">
        <v>5633</v>
      </c>
      <c r="D113" s="49">
        <f>C113/B113</f>
        <v>2.8165</v>
      </c>
    </row>
    <row r="114" spans="1:4">
      <c r="A114" s="64" t="s">
        <v>418</v>
      </c>
      <c r="B114" s="109">
        <v>6457</v>
      </c>
      <c r="C114" s="110">
        <v>4007</v>
      </c>
      <c r="D114" s="49">
        <f>C114/B114</f>
        <v>0.620566826699706</v>
      </c>
    </row>
    <row r="115" spans="1:4">
      <c r="A115" s="63" t="s">
        <v>139</v>
      </c>
      <c r="B115" s="109"/>
      <c r="C115" s="110"/>
      <c r="D115" s="49"/>
    </row>
    <row r="116" spans="1:4">
      <c r="A116" s="63" t="s">
        <v>140</v>
      </c>
      <c r="B116" s="109">
        <v>210</v>
      </c>
      <c r="C116" s="110">
        <v>20</v>
      </c>
      <c r="D116" s="49">
        <f>C116/B116</f>
        <v>0.0952380952380952</v>
      </c>
    </row>
    <row r="117" spans="1:4">
      <c r="A117" s="63" t="s">
        <v>141</v>
      </c>
      <c r="B117" s="109"/>
      <c r="C117" s="110"/>
      <c r="D117" s="49"/>
    </row>
    <row r="118" spans="1:4">
      <c r="A118" s="63" t="s">
        <v>142</v>
      </c>
      <c r="B118" s="109">
        <v>3954</v>
      </c>
      <c r="C118" s="110">
        <v>2641</v>
      </c>
      <c r="D118" s="49">
        <f>C118/B118</f>
        <v>0.667931208902377</v>
      </c>
    </row>
    <row r="119" spans="1:4">
      <c r="A119" s="63" t="s">
        <v>143</v>
      </c>
      <c r="B119" s="109"/>
      <c r="C119" s="110"/>
      <c r="D119" s="49"/>
    </row>
    <row r="120" spans="1:4">
      <c r="A120" s="63" t="s">
        <v>144</v>
      </c>
      <c r="B120" s="109"/>
      <c r="C120" s="110"/>
      <c r="D120" s="49"/>
    </row>
    <row r="121" spans="1:4">
      <c r="A121" s="63" t="s">
        <v>145</v>
      </c>
      <c r="B121" s="109"/>
      <c r="C121" s="110">
        <v>15</v>
      </c>
      <c r="D121" s="49"/>
    </row>
    <row r="122" spans="1:4">
      <c r="A122" s="63" t="s">
        <v>146</v>
      </c>
      <c r="B122" s="109"/>
      <c r="C122" s="110"/>
      <c r="D122" s="49"/>
    </row>
    <row r="123" spans="1:4">
      <c r="A123" s="63" t="s">
        <v>147</v>
      </c>
      <c r="B123" s="109">
        <v>253</v>
      </c>
      <c r="C123" s="110">
        <v>255</v>
      </c>
      <c r="D123" s="49">
        <f>C123/B123</f>
        <v>1.00790513833992</v>
      </c>
    </row>
    <row r="124" spans="1:4">
      <c r="A124" s="63" t="s">
        <v>419</v>
      </c>
      <c r="B124" s="109">
        <v>2040</v>
      </c>
      <c r="C124" s="110">
        <v>1076</v>
      </c>
      <c r="D124" s="49">
        <f>C124/B124</f>
        <v>0.527450980392157</v>
      </c>
    </row>
    <row r="125" spans="1:4">
      <c r="A125" s="64" t="s">
        <v>420</v>
      </c>
      <c r="B125" s="109">
        <v>115</v>
      </c>
      <c r="C125" s="110">
        <v>3</v>
      </c>
      <c r="D125" s="49">
        <f>C125/B125</f>
        <v>0.0260869565217391</v>
      </c>
    </row>
    <row r="126" spans="1:4">
      <c r="A126" s="63" t="s">
        <v>150</v>
      </c>
      <c r="B126" s="109">
        <v>15</v>
      </c>
      <c r="C126" s="110">
        <v>3</v>
      </c>
      <c r="D126" s="49">
        <f>C126/B126</f>
        <v>0.2</v>
      </c>
    </row>
    <row r="127" spans="1:4">
      <c r="A127" s="63" t="s">
        <v>151</v>
      </c>
      <c r="B127" s="109"/>
      <c r="C127" s="110"/>
      <c r="D127" s="49"/>
    </row>
    <row r="128" spans="1:4">
      <c r="A128" s="63" t="s">
        <v>152</v>
      </c>
      <c r="B128" s="109">
        <v>100</v>
      </c>
      <c r="C128" s="110"/>
      <c r="D128" s="49"/>
    </row>
    <row r="129" spans="1:4">
      <c r="A129" s="63" t="s">
        <v>153</v>
      </c>
      <c r="B129" s="109"/>
      <c r="C129" s="110"/>
      <c r="D129" s="49"/>
    </row>
    <row r="130" spans="1:4">
      <c r="A130" s="63" t="s">
        <v>421</v>
      </c>
      <c r="B130" s="109"/>
      <c r="C130" s="110"/>
      <c r="D130" s="49"/>
    </row>
    <row r="131" spans="1:4">
      <c r="A131" s="64" t="s">
        <v>422</v>
      </c>
      <c r="B131" s="109">
        <v>3919</v>
      </c>
      <c r="C131" s="110">
        <v>1196</v>
      </c>
      <c r="D131" s="49">
        <f>C131/B131</f>
        <v>0.305179892829804</v>
      </c>
    </row>
    <row r="132" spans="1:4">
      <c r="A132" s="63" t="s">
        <v>156</v>
      </c>
      <c r="B132" s="109">
        <v>444</v>
      </c>
      <c r="C132" s="110">
        <v>112</v>
      </c>
      <c r="D132" s="49">
        <f>C132/B132</f>
        <v>0.252252252252252</v>
      </c>
    </row>
    <row r="133" spans="1:4">
      <c r="A133" s="63" t="s">
        <v>157</v>
      </c>
      <c r="B133" s="109"/>
      <c r="C133" s="110">
        <v>230</v>
      </c>
      <c r="D133" s="49"/>
    </row>
    <row r="134" spans="1:4">
      <c r="A134" s="63" t="s">
        <v>423</v>
      </c>
      <c r="B134" s="109"/>
      <c r="C134" s="110"/>
      <c r="D134" s="49"/>
    </row>
    <row r="135" spans="1:4">
      <c r="A135" s="63" t="s">
        <v>158</v>
      </c>
      <c r="B135" s="109"/>
      <c r="C135" s="110"/>
      <c r="D135" s="49"/>
    </row>
    <row r="136" spans="1:4">
      <c r="A136" s="63" t="s">
        <v>424</v>
      </c>
      <c r="B136" s="109"/>
      <c r="C136" s="110"/>
      <c r="D136" s="49"/>
    </row>
    <row r="137" spans="1:4">
      <c r="A137" s="63" t="s">
        <v>160</v>
      </c>
      <c r="B137" s="109"/>
      <c r="C137" s="110"/>
      <c r="D137" s="49"/>
    </row>
    <row r="138" spans="1:4">
      <c r="A138" s="63" t="s">
        <v>161</v>
      </c>
      <c r="B138" s="109"/>
      <c r="C138" s="110">
        <v>340</v>
      </c>
      <c r="D138" s="49"/>
    </row>
    <row r="139" spans="1:4">
      <c r="A139" s="63" t="s">
        <v>162</v>
      </c>
      <c r="B139" s="109"/>
      <c r="C139" s="110">
        <v>303</v>
      </c>
      <c r="D139" s="49"/>
    </row>
    <row r="140" spans="1:4">
      <c r="A140" s="63" t="s">
        <v>163</v>
      </c>
      <c r="B140" s="109"/>
      <c r="C140" s="110">
        <v>1</v>
      </c>
      <c r="D140" s="49"/>
    </row>
    <row r="141" spans="1:4">
      <c r="A141" s="63" t="s">
        <v>164</v>
      </c>
      <c r="B141" s="109">
        <v>3311</v>
      </c>
      <c r="C141" s="110">
        <v>163</v>
      </c>
      <c r="D141" s="49">
        <f>C141/B141</f>
        <v>0.0492298399275143</v>
      </c>
    </row>
    <row r="142" spans="1:4">
      <c r="A142" s="63" t="s">
        <v>165</v>
      </c>
      <c r="B142" s="109">
        <v>163</v>
      </c>
      <c r="C142" s="110">
        <v>41</v>
      </c>
      <c r="D142" s="49">
        <f>C142/B142</f>
        <v>0.251533742331288</v>
      </c>
    </row>
    <row r="143" spans="1:4">
      <c r="A143" s="63" t="s">
        <v>166</v>
      </c>
      <c r="B143" s="109"/>
      <c r="C143" s="110"/>
      <c r="D143" s="49"/>
    </row>
    <row r="144" spans="1:4">
      <c r="A144" s="63" t="s">
        <v>167</v>
      </c>
      <c r="B144" s="109"/>
      <c r="C144" s="110"/>
      <c r="D144" s="49"/>
    </row>
    <row r="145" spans="1:4">
      <c r="A145" s="63" t="s">
        <v>168</v>
      </c>
      <c r="B145" s="109"/>
      <c r="C145" s="110"/>
      <c r="D145" s="49"/>
    </row>
    <row r="146" spans="1:4">
      <c r="A146" s="63" t="s">
        <v>169</v>
      </c>
      <c r="B146" s="109"/>
      <c r="C146" s="110"/>
      <c r="D146" s="49"/>
    </row>
    <row r="147" spans="1:4">
      <c r="A147" s="63" t="s">
        <v>170</v>
      </c>
      <c r="B147" s="109"/>
      <c r="C147" s="110"/>
      <c r="D147" s="49"/>
    </row>
    <row r="148" spans="1:4">
      <c r="A148" s="63" t="s">
        <v>171</v>
      </c>
      <c r="B148" s="109"/>
      <c r="C148" s="110"/>
      <c r="D148" s="49"/>
    </row>
    <row r="149" spans="1:4">
      <c r="A149" s="63" t="s">
        <v>172</v>
      </c>
      <c r="B149" s="109"/>
      <c r="C149" s="110"/>
      <c r="D149" s="49"/>
    </row>
    <row r="150" spans="1:4">
      <c r="A150" s="63" t="s">
        <v>425</v>
      </c>
      <c r="B150" s="109">
        <v>1</v>
      </c>
      <c r="C150" s="110">
        <v>6</v>
      </c>
      <c r="D150" s="49">
        <f>C150/B150</f>
        <v>6</v>
      </c>
    </row>
    <row r="151" spans="1:4">
      <c r="A151" s="64" t="s">
        <v>426</v>
      </c>
      <c r="B151" s="109">
        <v>204</v>
      </c>
      <c r="C151" s="110">
        <v>311</v>
      </c>
      <c r="D151" s="49">
        <f>C151/B151</f>
        <v>1.52450980392157</v>
      </c>
    </row>
    <row r="152" spans="1:4">
      <c r="A152" s="63" t="s">
        <v>427</v>
      </c>
      <c r="B152" s="109"/>
      <c r="C152" s="110"/>
      <c r="D152" s="49"/>
    </row>
    <row r="153" spans="1:4">
      <c r="A153" s="63" t="s">
        <v>179</v>
      </c>
      <c r="B153" s="109"/>
      <c r="C153" s="110"/>
      <c r="D153" s="49"/>
    </row>
    <row r="154" spans="1:4">
      <c r="A154" s="63" t="s">
        <v>180</v>
      </c>
      <c r="B154" s="109">
        <v>59</v>
      </c>
      <c r="C154" s="110">
        <v>48</v>
      </c>
      <c r="D154" s="49">
        <f>C154/B154</f>
        <v>0.813559322033898</v>
      </c>
    </row>
    <row r="155" spans="1:4">
      <c r="A155" s="63" t="s">
        <v>181</v>
      </c>
      <c r="B155" s="109">
        <v>101</v>
      </c>
      <c r="C155" s="110">
        <v>160</v>
      </c>
      <c r="D155" s="49">
        <f>C155/B155</f>
        <v>1.58415841584158</v>
      </c>
    </row>
    <row r="156" spans="1:4">
      <c r="A156" s="63" t="s">
        <v>182</v>
      </c>
      <c r="B156" s="109"/>
      <c r="C156" s="110"/>
      <c r="D156" s="49"/>
    </row>
    <row r="157" spans="1:4">
      <c r="A157" s="63" t="s">
        <v>183</v>
      </c>
      <c r="B157" s="109">
        <v>5</v>
      </c>
      <c r="C157" s="110"/>
      <c r="D157" s="49"/>
    </row>
    <row r="158" spans="1:4">
      <c r="A158" s="63" t="s">
        <v>184</v>
      </c>
      <c r="B158" s="109">
        <v>39</v>
      </c>
      <c r="C158" s="110">
        <v>103</v>
      </c>
      <c r="D158" s="49">
        <f>C158/B158</f>
        <v>2.64102564102564</v>
      </c>
    </row>
    <row r="159" spans="1:4">
      <c r="A159" s="63" t="s">
        <v>428</v>
      </c>
      <c r="B159" s="109"/>
      <c r="C159" s="110"/>
      <c r="D159" s="49"/>
    </row>
    <row r="160" spans="1:4">
      <c r="A160" s="63" t="s">
        <v>429</v>
      </c>
      <c r="B160" s="109"/>
      <c r="C160" s="110"/>
      <c r="D160" s="49"/>
    </row>
    <row r="161" spans="1:4">
      <c r="A161" s="64" t="s">
        <v>430</v>
      </c>
      <c r="B161" s="109">
        <v>12080</v>
      </c>
      <c r="C161" s="110">
        <v>977</v>
      </c>
      <c r="D161" s="49">
        <f>C161/B161</f>
        <v>0.0808774834437086</v>
      </c>
    </row>
    <row r="162" spans="1:4">
      <c r="A162" s="63" t="s">
        <v>193</v>
      </c>
      <c r="B162" s="109"/>
      <c r="C162" s="110">
        <v>70</v>
      </c>
      <c r="D162" s="49"/>
    </row>
    <row r="163" spans="1:4">
      <c r="A163" s="63" t="s">
        <v>194</v>
      </c>
      <c r="B163" s="109"/>
      <c r="C163" s="110"/>
      <c r="D163" s="49"/>
    </row>
    <row r="164" spans="1:4">
      <c r="A164" s="63" t="s">
        <v>195</v>
      </c>
      <c r="B164" s="109">
        <v>2080</v>
      </c>
      <c r="C164" s="110">
        <v>727</v>
      </c>
      <c r="D164" s="49">
        <f>C164/B164</f>
        <v>0.349519230769231</v>
      </c>
    </row>
    <row r="165" spans="1:4">
      <c r="A165" s="63" t="s">
        <v>431</v>
      </c>
      <c r="B165" s="109"/>
      <c r="C165" s="110"/>
      <c r="D165" s="49"/>
    </row>
    <row r="166" spans="1:4">
      <c r="A166" s="63" t="s">
        <v>196</v>
      </c>
      <c r="B166" s="109"/>
      <c r="C166" s="110"/>
      <c r="D166" s="49"/>
    </row>
    <row r="167" spans="1:4">
      <c r="A167" s="63" t="s">
        <v>197</v>
      </c>
      <c r="B167" s="109"/>
      <c r="C167" s="110"/>
      <c r="D167" s="49"/>
    </row>
    <row r="168" spans="1:4">
      <c r="A168" s="63" t="s">
        <v>198</v>
      </c>
      <c r="B168" s="109"/>
      <c r="C168" s="110"/>
      <c r="D168" s="49"/>
    </row>
    <row r="169" spans="1:4">
      <c r="A169" s="63" t="s">
        <v>199</v>
      </c>
      <c r="B169" s="109"/>
      <c r="C169" s="110"/>
      <c r="D169" s="49"/>
    </row>
    <row r="170" spans="1:4">
      <c r="A170" s="63" t="s">
        <v>200</v>
      </c>
      <c r="B170" s="109"/>
      <c r="C170" s="110"/>
      <c r="D170" s="49"/>
    </row>
    <row r="171" spans="1:4">
      <c r="A171" s="63" t="s">
        <v>432</v>
      </c>
      <c r="B171" s="109"/>
      <c r="C171" s="110"/>
      <c r="D171" s="49"/>
    </row>
    <row r="172" spans="1:4">
      <c r="A172" s="63" t="s">
        <v>433</v>
      </c>
      <c r="B172" s="109"/>
      <c r="C172" s="110"/>
      <c r="D172" s="49"/>
    </row>
    <row r="173" spans="1:4">
      <c r="A173" s="63" t="s">
        <v>203</v>
      </c>
      <c r="B173" s="109"/>
      <c r="C173" s="110"/>
      <c r="D173" s="49"/>
    </row>
    <row r="174" spans="1:4">
      <c r="A174" s="63" t="s">
        <v>434</v>
      </c>
      <c r="B174" s="109"/>
      <c r="C174" s="110"/>
      <c r="D174" s="49"/>
    </row>
    <row r="175" spans="1:4">
      <c r="A175" s="63" t="s">
        <v>435</v>
      </c>
      <c r="B175" s="109"/>
      <c r="C175" s="110"/>
      <c r="D175" s="49"/>
    </row>
    <row r="176" spans="1:4">
      <c r="A176" s="63" t="s">
        <v>206</v>
      </c>
      <c r="B176" s="109"/>
      <c r="C176" s="110"/>
      <c r="D176" s="49"/>
    </row>
    <row r="177" spans="1:4">
      <c r="A177" s="63" t="s">
        <v>436</v>
      </c>
      <c r="B177" s="109">
        <v>10000</v>
      </c>
      <c r="C177" s="110">
        <v>180</v>
      </c>
      <c r="D177" s="49">
        <f>C177/B177</f>
        <v>0.018</v>
      </c>
    </row>
    <row r="178" spans="1:4">
      <c r="A178" s="64" t="s">
        <v>437</v>
      </c>
      <c r="B178" s="109">
        <v>1091</v>
      </c>
      <c r="C178" s="110">
        <v>1410</v>
      </c>
      <c r="D178" s="49">
        <f>C178/B178</f>
        <v>1.29239230064161</v>
      </c>
    </row>
    <row r="179" spans="1:4">
      <c r="A179" s="63" t="s">
        <v>209</v>
      </c>
      <c r="B179" s="109">
        <v>106</v>
      </c>
      <c r="C179" s="110">
        <v>93</v>
      </c>
      <c r="D179" s="49">
        <f>C179/B179</f>
        <v>0.877358490566038</v>
      </c>
    </row>
    <row r="180" spans="1:4">
      <c r="A180" s="63" t="s">
        <v>438</v>
      </c>
      <c r="B180" s="109"/>
      <c r="C180" s="110"/>
      <c r="D180" s="49"/>
    </row>
    <row r="181" spans="1:4">
      <c r="A181" s="63" t="s">
        <v>211</v>
      </c>
      <c r="B181" s="109"/>
      <c r="C181" s="110"/>
      <c r="D181" s="49"/>
    </row>
    <row r="182" spans="1:4">
      <c r="A182" s="63" t="s">
        <v>439</v>
      </c>
      <c r="B182" s="109"/>
      <c r="C182" s="110"/>
      <c r="D182" s="49"/>
    </row>
    <row r="183" spans="1:4">
      <c r="A183" s="63" t="s">
        <v>440</v>
      </c>
      <c r="B183" s="109"/>
      <c r="C183" s="110"/>
      <c r="D183" s="49"/>
    </row>
    <row r="184" spans="1:4">
      <c r="A184" s="63" t="s">
        <v>441</v>
      </c>
      <c r="B184" s="109">
        <v>985</v>
      </c>
      <c r="C184" s="110">
        <v>1317</v>
      </c>
      <c r="D184" s="49">
        <f>C184/B184</f>
        <v>1.33705583756345</v>
      </c>
    </row>
    <row r="185" spans="1:4">
      <c r="A185" s="64" t="s">
        <v>442</v>
      </c>
      <c r="B185" s="109">
        <v>1445</v>
      </c>
      <c r="C185" s="110">
        <v>2143</v>
      </c>
      <c r="D185" s="49">
        <f>C185/B185</f>
        <v>1.48304498269896</v>
      </c>
    </row>
    <row r="186" spans="1:4">
      <c r="A186" s="63" t="s">
        <v>216</v>
      </c>
      <c r="B186" s="109">
        <v>910</v>
      </c>
      <c r="C186" s="110">
        <v>823</v>
      </c>
      <c r="D186" s="49">
        <f>C186/B186</f>
        <v>0.904395604395604</v>
      </c>
    </row>
    <row r="187" spans="1:4">
      <c r="A187" s="63" t="s">
        <v>217</v>
      </c>
      <c r="B187" s="109">
        <v>50</v>
      </c>
      <c r="C187" s="110">
        <v>24</v>
      </c>
      <c r="D187" s="49">
        <f>C187/B187</f>
        <v>0.48</v>
      </c>
    </row>
    <row r="188" spans="1:4">
      <c r="A188" s="63" t="s">
        <v>218</v>
      </c>
      <c r="B188" s="109">
        <v>80</v>
      </c>
      <c r="C188" s="110">
        <v>539</v>
      </c>
      <c r="D188" s="49">
        <f>C188/B188</f>
        <v>6.7375</v>
      </c>
    </row>
    <row r="189" spans="1:4">
      <c r="A189" s="63" t="s">
        <v>443</v>
      </c>
      <c r="B189" s="109"/>
      <c r="C189" s="110"/>
      <c r="D189" s="49"/>
    </row>
    <row r="190" spans="1:4">
      <c r="A190" s="63" t="s">
        <v>219</v>
      </c>
      <c r="B190" s="109"/>
      <c r="C190" s="110"/>
      <c r="D190" s="49"/>
    </row>
    <row r="191" spans="1:4">
      <c r="A191" s="63" t="s">
        <v>220</v>
      </c>
      <c r="B191" s="109"/>
      <c r="C191" s="110">
        <v>145</v>
      </c>
      <c r="D191" s="49"/>
    </row>
    <row r="192" spans="1:4">
      <c r="A192" s="63" t="s">
        <v>221</v>
      </c>
      <c r="B192" s="109"/>
      <c r="C192" s="110"/>
      <c r="D192" s="49"/>
    </row>
    <row r="193" spans="1:4">
      <c r="A193" s="63" t="s">
        <v>222</v>
      </c>
      <c r="B193" s="109">
        <v>172</v>
      </c>
      <c r="C193" s="110">
        <v>110</v>
      </c>
      <c r="D193" s="49">
        <f>C193/B193</f>
        <v>0.63953488372093</v>
      </c>
    </row>
    <row r="194" spans="1:4">
      <c r="A194" s="63" t="s">
        <v>223</v>
      </c>
      <c r="B194" s="109">
        <v>233</v>
      </c>
      <c r="C194" s="110">
        <v>452</v>
      </c>
      <c r="D194" s="49">
        <f>C194/B194</f>
        <v>1.93991416309013</v>
      </c>
    </row>
    <row r="195" spans="1:4">
      <c r="A195" s="63" t="s">
        <v>224</v>
      </c>
      <c r="B195" s="109"/>
      <c r="C195" s="110"/>
      <c r="D195" s="49"/>
    </row>
    <row r="196" spans="1:4">
      <c r="A196" s="63" t="s">
        <v>444</v>
      </c>
      <c r="B196" s="109"/>
      <c r="C196" s="110">
        <v>50</v>
      </c>
      <c r="D196" s="49"/>
    </row>
    <row r="197" spans="1:4">
      <c r="A197" s="64" t="s">
        <v>445</v>
      </c>
      <c r="B197" s="109">
        <v>261</v>
      </c>
      <c r="C197" s="110">
        <v>74</v>
      </c>
      <c r="D197" s="49">
        <f>C197/B197</f>
        <v>0.283524904214559</v>
      </c>
    </row>
    <row r="198" spans="1:4">
      <c r="A198" s="63" t="s">
        <v>227</v>
      </c>
      <c r="B198" s="109">
        <v>261</v>
      </c>
      <c r="C198" s="110"/>
      <c r="D198" s="49"/>
    </row>
    <row r="199" spans="1:4">
      <c r="A199" s="63" t="s">
        <v>228</v>
      </c>
      <c r="B199" s="109"/>
      <c r="C199" s="110"/>
      <c r="D199" s="49"/>
    </row>
    <row r="200" spans="1:4">
      <c r="A200" s="63" t="s">
        <v>229</v>
      </c>
      <c r="B200" s="109"/>
      <c r="C200" s="110"/>
      <c r="D200" s="49"/>
    </row>
    <row r="201" spans="1:4">
      <c r="A201" s="63" t="s">
        <v>230</v>
      </c>
      <c r="B201" s="109"/>
      <c r="C201" s="110"/>
      <c r="D201" s="49"/>
    </row>
    <row r="202" spans="1:4">
      <c r="A202" s="63" t="s">
        <v>231</v>
      </c>
      <c r="B202" s="109"/>
      <c r="C202" s="110"/>
      <c r="D202" s="49"/>
    </row>
    <row r="203" spans="1:4">
      <c r="A203" s="63" t="s">
        <v>232</v>
      </c>
      <c r="B203" s="109"/>
      <c r="C203" s="110"/>
      <c r="D203" s="49"/>
    </row>
    <row r="204" spans="1:4">
      <c r="A204" s="63" t="s">
        <v>446</v>
      </c>
      <c r="B204" s="109"/>
      <c r="C204" s="110">
        <v>74</v>
      </c>
      <c r="D204" s="49"/>
    </row>
    <row r="205" spans="1:4">
      <c r="A205" s="64" t="s">
        <v>447</v>
      </c>
      <c r="B205" s="109">
        <v>9362</v>
      </c>
      <c r="C205" s="110">
        <v>14976</v>
      </c>
      <c r="D205" s="49">
        <f>C205/B205</f>
        <v>1.59965819269387</v>
      </c>
    </row>
    <row r="206" spans="1:4">
      <c r="A206" s="63" t="s">
        <v>235</v>
      </c>
      <c r="B206" s="109"/>
      <c r="C206" s="110"/>
      <c r="D206" s="49"/>
    </row>
    <row r="207" spans="1:4">
      <c r="A207" s="63" t="s">
        <v>236</v>
      </c>
      <c r="B207" s="109"/>
      <c r="C207" s="110"/>
      <c r="D207" s="49"/>
    </row>
    <row r="208" spans="1:4">
      <c r="A208" s="63" t="s">
        <v>237</v>
      </c>
      <c r="B208" s="109"/>
      <c r="C208" s="110"/>
      <c r="D208" s="49"/>
    </row>
    <row r="209" spans="1:4">
      <c r="A209" s="63" t="s">
        <v>238</v>
      </c>
      <c r="B209" s="109"/>
      <c r="C209" s="110">
        <v>630</v>
      </c>
      <c r="D209" s="49"/>
    </row>
    <row r="210" spans="1:4">
      <c r="A210" s="63" t="s">
        <v>239</v>
      </c>
      <c r="B210" s="109"/>
      <c r="C210" s="110"/>
      <c r="D210" s="49"/>
    </row>
    <row r="211" spans="1:4">
      <c r="A211" s="63" t="s">
        <v>240</v>
      </c>
      <c r="B211" s="109"/>
      <c r="C211" s="110"/>
      <c r="D211" s="49"/>
    </row>
    <row r="212" spans="1:4">
      <c r="A212" s="63" t="s">
        <v>241</v>
      </c>
      <c r="B212" s="109">
        <v>456</v>
      </c>
      <c r="C212" s="110">
        <v>122</v>
      </c>
      <c r="D212" s="49">
        <f>C212/B212</f>
        <v>0.267543859649123</v>
      </c>
    </row>
    <row r="213" spans="1:4">
      <c r="A213" s="63" t="s">
        <v>448</v>
      </c>
      <c r="B213" s="109">
        <v>8906</v>
      </c>
      <c r="C213" s="110">
        <v>14224</v>
      </c>
      <c r="D213" s="49">
        <f>C213/B213</f>
        <v>1.5971255333483</v>
      </c>
    </row>
    <row r="214" spans="1:4">
      <c r="A214" s="64" t="s">
        <v>449</v>
      </c>
      <c r="B214" s="109">
        <v>5378</v>
      </c>
      <c r="C214" s="110">
        <v>6598</v>
      </c>
      <c r="D214" s="49">
        <f>C214/B214</f>
        <v>1.22685013015991</v>
      </c>
    </row>
    <row r="215" spans="1:4">
      <c r="A215" s="63" t="s">
        <v>244</v>
      </c>
      <c r="B215" s="109">
        <v>2000</v>
      </c>
      <c r="C215" s="110"/>
      <c r="D215" s="49"/>
    </row>
    <row r="216" spans="1:4">
      <c r="A216" s="63" t="s">
        <v>245</v>
      </c>
      <c r="B216" s="109"/>
      <c r="C216" s="110"/>
      <c r="D216" s="49"/>
    </row>
    <row r="217" spans="1:4">
      <c r="A217" s="63" t="s">
        <v>246</v>
      </c>
      <c r="B217" s="109">
        <v>2109</v>
      </c>
      <c r="C217" s="110">
        <v>2849</v>
      </c>
      <c r="D217" s="49">
        <f>C217/B217</f>
        <v>1.35087719298246</v>
      </c>
    </row>
    <row r="218" spans="1:4">
      <c r="A218" s="63" t="s">
        <v>450</v>
      </c>
      <c r="B218" s="109">
        <v>1269</v>
      </c>
      <c r="C218" s="110">
        <v>3749</v>
      </c>
      <c r="D218" s="49">
        <f>C218/B218</f>
        <v>2.95429472025217</v>
      </c>
    </row>
    <row r="219" spans="1:4">
      <c r="A219" s="64" t="s">
        <v>451</v>
      </c>
      <c r="B219" s="109">
        <v>10</v>
      </c>
      <c r="C219" s="110"/>
      <c r="D219" s="49"/>
    </row>
    <row r="220" spans="1:4">
      <c r="A220" s="63" t="s">
        <v>249</v>
      </c>
      <c r="B220" s="109"/>
      <c r="C220" s="110"/>
      <c r="D220" s="49"/>
    </row>
    <row r="221" spans="1:4">
      <c r="A221" s="63" t="s">
        <v>250</v>
      </c>
      <c r="B221" s="109"/>
      <c r="C221" s="110"/>
      <c r="D221" s="49"/>
    </row>
    <row r="222" spans="1:4">
      <c r="A222" s="63" t="s">
        <v>251</v>
      </c>
      <c r="B222" s="109"/>
      <c r="C222" s="110"/>
      <c r="D222" s="49"/>
    </row>
    <row r="223" spans="1:4">
      <c r="A223" s="63" t="s">
        <v>252</v>
      </c>
      <c r="B223" s="109"/>
      <c r="C223" s="110"/>
      <c r="D223" s="49"/>
    </row>
    <row r="224" spans="1:4">
      <c r="A224" s="63" t="s">
        <v>452</v>
      </c>
      <c r="B224" s="109">
        <v>10</v>
      </c>
      <c r="C224" s="110"/>
      <c r="D224" s="49"/>
    </row>
    <row r="225" spans="1:4">
      <c r="A225" s="64" t="s">
        <v>453</v>
      </c>
      <c r="B225" s="109"/>
      <c r="C225" s="110"/>
      <c r="D225" s="49"/>
    </row>
    <row r="226" spans="1:4">
      <c r="A226" s="63" t="s">
        <v>255</v>
      </c>
      <c r="B226" s="109"/>
      <c r="C226" s="110"/>
      <c r="D226" s="49"/>
    </row>
    <row r="227" spans="1:4">
      <c r="A227" s="63" t="s">
        <v>256</v>
      </c>
      <c r="B227" s="109"/>
      <c r="C227" s="110"/>
      <c r="D227" s="49"/>
    </row>
    <row r="228" spans="1:4">
      <c r="A228" s="63" t="s">
        <v>257</v>
      </c>
      <c r="B228" s="109"/>
      <c r="C228" s="110"/>
      <c r="D228" s="49"/>
    </row>
    <row r="229" spans="1:4">
      <c r="A229" s="63" t="s">
        <v>258</v>
      </c>
      <c r="B229" s="109"/>
      <c r="C229" s="110"/>
      <c r="D229" s="49"/>
    </row>
    <row r="230" spans="1:4">
      <c r="A230" s="63" t="s">
        <v>259</v>
      </c>
      <c r="B230" s="109"/>
      <c r="C230" s="110"/>
      <c r="D230" s="49"/>
    </row>
    <row r="231" spans="1:4">
      <c r="A231" s="63" t="s">
        <v>216</v>
      </c>
      <c r="B231" s="109"/>
      <c r="C231" s="110"/>
      <c r="D231" s="49"/>
    </row>
    <row r="232" spans="1:4">
      <c r="A232" s="63" t="s">
        <v>260</v>
      </c>
      <c r="B232" s="109"/>
      <c r="C232" s="110"/>
      <c r="D232" s="49"/>
    </row>
    <row r="233" spans="1:4">
      <c r="A233" s="63" t="s">
        <v>261</v>
      </c>
      <c r="B233" s="109"/>
      <c r="C233" s="110"/>
      <c r="D233" s="49"/>
    </row>
    <row r="234" spans="1:4">
      <c r="A234" s="63" t="s">
        <v>262</v>
      </c>
      <c r="B234" s="109"/>
      <c r="C234" s="110"/>
      <c r="D234" s="49"/>
    </row>
    <row r="235" spans="1:4">
      <c r="A235" s="64" t="s">
        <v>454</v>
      </c>
      <c r="B235" s="109"/>
      <c r="C235" s="110"/>
      <c r="D235" s="49"/>
    </row>
    <row r="236" spans="1:4">
      <c r="A236" s="63" t="s">
        <v>455</v>
      </c>
      <c r="B236" s="109"/>
      <c r="C236" s="110"/>
      <c r="D236" s="49"/>
    </row>
    <row r="237" spans="1:4">
      <c r="A237" s="63" t="s">
        <v>265</v>
      </c>
      <c r="B237" s="109"/>
      <c r="C237" s="110"/>
      <c r="D237" s="49"/>
    </row>
    <row r="238" spans="1:4">
      <c r="A238" s="63" t="s">
        <v>266</v>
      </c>
      <c r="B238" s="109"/>
      <c r="C238" s="110"/>
      <c r="D238" s="49"/>
    </row>
    <row r="239" spans="1:4">
      <c r="A239" s="63" t="s">
        <v>267</v>
      </c>
      <c r="B239" s="109"/>
      <c r="C239" s="110"/>
      <c r="D239" s="49"/>
    </row>
    <row r="240" spans="1:4">
      <c r="A240" s="63" t="s">
        <v>268</v>
      </c>
      <c r="B240" s="109"/>
      <c r="C240" s="110"/>
      <c r="D240" s="49"/>
    </row>
    <row r="241" spans="1:4">
      <c r="A241" s="63" t="s">
        <v>456</v>
      </c>
      <c r="B241" s="109"/>
      <c r="C241" s="110"/>
      <c r="D241" s="49"/>
    </row>
    <row r="242" spans="1:4">
      <c r="A242" s="64" t="s">
        <v>457</v>
      </c>
      <c r="B242" s="109">
        <v>3777</v>
      </c>
      <c r="C242" s="110">
        <v>8184</v>
      </c>
      <c r="D242" s="49">
        <f>C242/B242</f>
        <v>2.16679904686259</v>
      </c>
    </row>
    <row r="243" spans="1:4">
      <c r="A243" s="63" t="s">
        <v>271</v>
      </c>
      <c r="B243" s="109">
        <v>3777</v>
      </c>
      <c r="C243" s="110">
        <v>8184</v>
      </c>
      <c r="D243" s="49">
        <f>C243/B243</f>
        <v>2.16679904686259</v>
      </c>
    </row>
    <row r="244" spans="1:4">
      <c r="A244" s="63" t="s">
        <v>272</v>
      </c>
      <c r="B244" s="109"/>
      <c r="C244" s="110"/>
      <c r="D244" s="49"/>
    </row>
    <row r="245" spans="1:4">
      <c r="A245" s="63" t="s">
        <v>273</v>
      </c>
      <c r="B245" s="109"/>
      <c r="C245" s="110"/>
      <c r="D245" s="49"/>
    </row>
    <row r="246" spans="1:4">
      <c r="A246" s="64" t="s">
        <v>458</v>
      </c>
      <c r="B246" s="109"/>
      <c r="C246" s="110"/>
      <c r="D246" s="49"/>
    </row>
    <row r="247" spans="1:4">
      <c r="A247" s="63" t="s">
        <v>275</v>
      </c>
      <c r="B247" s="109"/>
      <c r="C247" s="110"/>
      <c r="D247" s="49"/>
    </row>
    <row r="248" spans="1:4">
      <c r="A248" s="63" t="s">
        <v>276</v>
      </c>
      <c r="B248" s="109"/>
      <c r="C248" s="110"/>
      <c r="D248" s="49"/>
    </row>
    <row r="249" spans="1:4">
      <c r="A249" s="63" t="s">
        <v>277</v>
      </c>
      <c r="B249" s="109"/>
      <c r="C249" s="110"/>
      <c r="D249" s="49"/>
    </row>
    <row r="250" spans="1:4">
      <c r="A250" s="63" t="s">
        <v>278</v>
      </c>
      <c r="B250" s="109"/>
      <c r="C250" s="110"/>
      <c r="D250" s="49"/>
    </row>
    <row r="251" spans="1:4">
      <c r="A251" s="63" t="s">
        <v>279</v>
      </c>
      <c r="B251" s="109"/>
      <c r="C251" s="110"/>
      <c r="D251" s="49"/>
    </row>
    <row r="252" spans="1:4">
      <c r="A252" s="64" t="s">
        <v>459</v>
      </c>
      <c r="B252" s="109">
        <v>18</v>
      </c>
      <c r="C252" s="110">
        <v>6</v>
      </c>
      <c r="D252" s="49">
        <f>C252/B252</f>
        <v>0.333333333333333</v>
      </c>
    </row>
    <row r="253" spans="1:4">
      <c r="A253" s="111" t="s">
        <v>281</v>
      </c>
      <c r="B253" s="109">
        <v>14</v>
      </c>
      <c r="C253" s="110">
        <v>6</v>
      </c>
      <c r="D253" s="49">
        <f>C253/B253</f>
        <v>0.428571428571429</v>
      </c>
    </row>
    <row r="254" spans="1:4">
      <c r="A254" s="111" t="s">
        <v>282</v>
      </c>
      <c r="B254" s="109"/>
      <c r="C254" s="110"/>
      <c r="D254" s="49"/>
    </row>
    <row r="255" spans="1:4">
      <c r="A255" s="111" t="s">
        <v>283</v>
      </c>
      <c r="B255" s="109"/>
      <c r="C255" s="110"/>
      <c r="D255" s="49"/>
    </row>
    <row r="256" spans="1:4">
      <c r="A256" s="111" t="s">
        <v>284</v>
      </c>
      <c r="B256" s="109"/>
      <c r="C256" s="110"/>
      <c r="D256" s="49"/>
    </row>
    <row r="257" spans="1:4">
      <c r="A257" s="111" t="s">
        <v>285</v>
      </c>
      <c r="B257" s="109">
        <v>4</v>
      </c>
      <c r="C257" s="110"/>
      <c r="D257" s="49"/>
    </row>
    <row r="258" spans="1:4">
      <c r="A258" s="111" t="s">
        <v>286</v>
      </c>
      <c r="B258" s="109"/>
      <c r="C258" s="110"/>
      <c r="D258" s="49"/>
    </row>
    <row r="259" spans="1:4">
      <c r="A259" s="63" t="s">
        <v>460</v>
      </c>
      <c r="B259" s="109"/>
      <c r="C259" s="110"/>
      <c r="D259" s="49"/>
    </row>
    <row r="260" spans="1:4">
      <c r="A260" s="64" t="s">
        <v>461</v>
      </c>
      <c r="B260" s="109">
        <v>55</v>
      </c>
      <c r="C260" s="110">
        <v>573</v>
      </c>
      <c r="D260" s="49">
        <f>C260/B260</f>
        <v>10.4181818181818</v>
      </c>
    </row>
    <row r="261" spans="1:4">
      <c r="A261" s="63" t="s">
        <v>288</v>
      </c>
      <c r="B261" s="109">
        <v>55</v>
      </c>
      <c r="C261" s="110">
        <v>573</v>
      </c>
      <c r="D261" s="49">
        <f>C261/B261</f>
        <v>10.4181818181818</v>
      </c>
    </row>
    <row r="262" spans="1:4">
      <c r="A262" s="64" t="s">
        <v>462</v>
      </c>
      <c r="B262" s="109"/>
      <c r="C262" s="110"/>
      <c r="D262" s="49"/>
    </row>
    <row r="263" spans="1:4">
      <c r="A263" s="63" t="s">
        <v>290</v>
      </c>
      <c r="B263" s="109"/>
      <c r="C263" s="110"/>
      <c r="D263" s="49"/>
    </row>
    <row r="264" spans="1:4">
      <c r="A264" s="63" t="s">
        <v>291</v>
      </c>
      <c r="B264" s="109"/>
      <c r="C264" s="110"/>
      <c r="D264" s="49"/>
    </row>
    <row r="265" spans="1:4">
      <c r="A265" s="63" t="s">
        <v>292</v>
      </c>
      <c r="B265" s="109"/>
      <c r="C265" s="110"/>
      <c r="D265" s="49"/>
    </row>
    <row r="266" spans="1:4">
      <c r="A266" s="64" t="s">
        <v>463</v>
      </c>
      <c r="B266" s="109"/>
      <c r="C266" s="110"/>
      <c r="D266" s="49"/>
    </row>
    <row r="267" spans="1:4">
      <c r="A267" s="63" t="s">
        <v>294</v>
      </c>
      <c r="B267" s="109"/>
      <c r="C267" s="110"/>
      <c r="D267" s="49"/>
    </row>
    <row r="268" spans="1:4">
      <c r="A268" s="63" t="s">
        <v>295</v>
      </c>
      <c r="B268" s="109"/>
      <c r="C268" s="110"/>
      <c r="D268" s="49"/>
    </row>
    <row r="269" spans="1:4">
      <c r="A269" s="73" t="s">
        <v>296</v>
      </c>
      <c r="B269" s="109"/>
      <c r="C269" s="110"/>
      <c r="D269" s="49"/>
    </row>
  </sheetData>
  <autoFilter ref="A3:D269">
    <extLst/>
  </autoFilter>
  <mergeCells count="1">
    <mergeCell ref="A1:D1"/>
  </mergeCells>
  <pageMargins left="0.7" right="0.7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3"/>
  <sheetViews>
    <sheetView workbookViewId="0">
      <selection activeCell="H33" sqref="H33"/>
    </sheetView>
  </sheetViews>
  <sheetFormatPr defaultColWidth="9" defaultRowHeight="13.5" outlineLevelCol="6"/>
  <cols>
    <col min="1" max="1" width="18.875" customWidth="1"/>
    <col min="2" max="2" width="20.625" customWidth="1"/>
    <col min="3" max="3" width="14.125" customWidth="1"/>
    <col min="4" max="4" width="20.625" customWidth="1"/>
    <col min="5" max="5" width="14.125" customWidth="1"/>
  </cols>
  <sheetData>
    <row r="1" ht="30" customHeight="1" spans="1:5">
      <c r="A1" s="39" t="s">
        <v>464</v>
      </c>
      <c r="B1" s="39"/>
      <c r="C1" s="39"/>
      <c r="D1" s="39"/>
      <c r="E1" s="39"/>
    </row>
    <row r="2" ht="30" customHeight="1" spans="5:5">
      <c r="E2" s="40" t="s">
        <v>31</v>
      </c>
    </row>
    <row r="3" ht="30" customHeight="1" spans="1:5">
      <c r="A3" s="41" t="s">
        <v>465</v>
      </c>
      <c r="B3" s="41" t="s">
        <v>466</v>
      </c>
      <c r="C3" s="41"/>
      <c r="D3" s="41" t="s">
        <v>467</v>
      </c>
      <c r="E3" s="41"/>
    </row>
    <row r="4" ht="30" customHeight="1" spans="1:5">
      <c r="A4" s="41" t="s">
        <v>468</v>
      </c>
      <c r="B4" s="97">
        <v>321585</v>
      </c>
      <c r="C4" s="98"/>
      <c r="D4" s="97">
        <v>321583</v>
      </c>
      <c r="E4" s="98"/>
    </row>
    <row r="33" spans="7:7">
      <c r="G33" t="s">
        <v>469</v>
      </c>
    </row>
  </sheetData>
  <mergeCells count="5">
    <mergeCell ref="A1:E1"/>
    <mergeCell ref="B3:C3"/>
    <mergeCell ref="D3:E3"/>
    <mergeCell ref="B4:C4"/>
    <mergeCell ref="D4:E4"/>
  </mergeCells>
  <pageMargins left="0.7" right="0.7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4"/>
  <sheetViews>
    <sheetView tabSelected="1" workbookViewId="0">
      <selection activeCell="F15" sqref="F15"/>
    </sheetView>
  </sheetViews>
  <sheetFormatPr defaultColWidth="9" defaultRowHeight="13.5" outlineLevelCol="3"/>
  <cols>
    <col min="1" max="1" width="29.5" customWidth="1"/>
    <col min="2" max="4" width="16.625" customWidth="1"/>
    <col min="5" max="5" width="33.625" customWidth="1"/>
  </cols>
  <sheetData>
    <row r="1" ht="26.1" customHeight="1" spans="1:4">
      <c r="A1" s="86" t="s">
        <v>470</v>
      </c>
      <c r="B1" s="86"/>
      <c r="C1" s="86"/>
      <c r="D1" s="86"/>
    </row>
    <row r="2" ht="26.1" customHeight="1" spans="1:4">
      <c r="A2" s="87" t="s">
        <v>471</v>
      </c>
      <c r="B2" s="88" t="s">
        <v>472</v>
      </c>
      <c r="D2" s="89" t="s">
        <v>473</v>
      </c>
    </row>
    <row r="3" ht="26.1" customHeight="1" spans="1:4">
      <c r="A3" s="90" t="s">
        <v>474</v>
      </c>
      <c r="B3" s="90" t="s">
        <v>475</v>
      </c>
      <c r="C3" s="90" t="s">
        <v>476</v>
      </c>
      <c r="D3" s="90" t="s">
        <v>477</v>
      </c>
    </row>
    <row r="4" ht="26.1" customHeight="1" spans="1:4">
      <c r="A4" s="90" t="s">
        <v>478</v>
      </c>
      <c r="B4" s="90"/>
      <c r="C4" s="90">
        <v>1</v>
      </c>
      <c r="D4" s="90">
        <v>2</v>
      </c>
    </row>
    <row r="5" ht="26.1" customHeight="1" spans="1:4">
      <c r="A5" s="91" t="s">
        <v>479</v>
      </c>
      <c r="B5" s="90">
        <v>1</v>
      </c>
      <c r="C5" s="92">
        <v>651</v>
      </c>
      <c r="D5" s="92">
        <v>293</v>
      </c>
    </row>
    <row r="6" ht="26.1" customHeight="1" spans="1:4">
      <c r="A6" s="91" t="s">
        <v>480</v>
      </c>
      <c r="B6" s="90">
        <v>2</v>
      </c>
      <c r="C6" s="92">
        <v>93</v>
      </c>
      <c r="D6" s="92">
        <v>0</v>
      </c>
    </row>
    <row r="7" ht="26.1" customHeight="1" spans="1:4">
      <c r="A7" s="91" t="s">
        <v>481</v>
      </c>
      <c r="B7" s="90">
        <v>3</v>
      </c>
      <c r="C7" s="92">
        <v>343</v>
      </c>
      <c r="D7" s="92">
        <v>234</v>
      </c>
    </row>
    <row r="8" ht="26.1" customHeight="1" spans="1:4">
      <c r="A8" s="91" t="s">
        <v>482</v>
      </c>
      <c r="B8" s="90">
        <v>4</v>
      </c>
      <c r="C8" s="92">
        <v>82</v>
      </c>
      <c r="D8" s="92">
        <v>51</v>
      </c>
    </row>
    <row r="9" ht="26.1" customHeight="1" spans="1:4">
      <c r="A9" s="91" t="s">
        <v>483</v>
      </c>
      <c r="B9" s="90">
        <v>5</v>
      </c>
      <c r="C9" s="92">
        <v>261</v>
      </c>
      <c r="D9" s="92">
        <v>183</v>
      </c>
    </row>
    <row r="10" ht="26.1" customHeight="1" spans="1:4">
      <c r="A10" s="91" t="s">
        <v>484</v>
      </c>
      <c r="B10" s="90">
        <v>6</v>
      </c>
      <c r="C10" s="92">
        <v>215</v>
      </c>
      <c r="D10" s="92">
        <v>59</v>
      </c>
    </row>
    <row r="11" ht="26.1" customHeight="1" spans="1:4">
      <c r="A11" s="91" t="s">
        <v>485</v>
      </c>
      <c r="B11" s="90">
        <v>7</v>
      </c>
      <c r="C11" s="93" t="s">
        <v>486</v>
      </c>
      <c r="D11" s="92">
        <v>59</v>
      </c>
    </row>
    <row r="12" ht="26.1" customHeight="1" spans="1:4">
      <c r="A12" s="91" t="s">
        <v>487</v>
      </c>
      <c r="B12" s="90">
        <v>8</v>
      </c>
      <c r="C12" s="93" t="s">
        <v>486</v>
      </c>
      <c r="D12" s="92">
        <v>0</v>
      </c>
    </row>
    <row r="13" ht="26.1" customHeight="1" spans="1:4">
      <c r="A13" s="91" t="s">
        <v>488</v>
      </c>
      <c r="B13" s="90">
        <v>9</v>
      </c>
      <c r="C13" s="93" t="s">
        <v>486</v>
      </c>
      <c r="D13" s="92">
        <v>0</v>
      </c>
    </row>
    <row r="14" ht="26.1" customHeight="1" spans="1:4">
      <c r="A14" s="91" t="s">
        <v>489</v>
      </c>
      <c r="B14" s="90">
        <v>10</v>
      </c>
      <c r="C14" s="94" t="s">
        <v>486</v>
      </c>
      <c r="D14" s="95" t="s">
        <v>486</v>
      </c>
    </row>
    <row r="15" ht="26.1" customHeight="1" spans="1:4">
      <c r="A15" s="91" t="s">
        <v>490</v>
      </c>
      <c r="B15" s="90">
        <v>11</v>
      </c>
      <c r="C15" s="94" t="s">
        <v>486</v>
      </c>
      <c r="D15" s="92">
        <v>0</v>
      </c>
    </row>
    <row r="16" ht="26.1" customHeight="1" spans="1:4">
      <c r="A16" s="91" t="s">
        <v>491</v>
      </c>
      <c r="B16" s="90">
        <v>12</v>
      </c>
      <c r="C16" s="94" t="s">
        <v>486</v>
      </c>
      <c r="D16" s="92">
        <v>0</v>
      </c>
    </row>
    <row r="17" ht="26.1" customHeight="1" spans="1:4">
      <c r="A17" s="91" t="s">
        <v>492</v>
      </c>
      <c r="B17" s="90">
        <v>13</v>
      </c>
      <c r="C17" s="94" t="s">
        <v>486</v>
      </c>
      <c r="D17" s="92">
        <v>2</v>
      </c>
    </row>
    <row r="18" ht="26.1" customHeight="1" spans="1:4">
      <c r="A18" s="91" t="s">
        <v>493</v>
      </c>
      <c r="B18" s="90">
        <v>14</v>
      </c>
      <c r="C18" s="94" t="s">
        <v>486</v>
      </c>
      <c r="D18" s="92">
        <v>109</v>
      </c>
    </row>
    <row r="19" ht="26.1" customHeight="1" spans="1:4">
      <c r="A19" s="91" t="s">
        <v>494</v>
      </c>
      <c r="B19" s="90">
        <v>15</v>
      </c>
      <c r="C19" s="94" t="s">
        <v>486</v>
      </c>
      <c r="D19" s="92">
        <v>294</v>
      </c>
    </row>
    <row r="20" ht="26.1" customHeight="1" spans="1:4">
      <c r="A20" s="91" t="s">
        <v>495</v>
      </c>
      <c r="B20" s="90">
        <v>16</v>
      </c>
      <c r="C20" s="94" t="s">
        <v>486</v>
      </c>
      <c r="D20" s="92">
        <v>0</v>
      </c>
    </row>
    <row r="21" ht="26.1" customHeight="1" spans="1:4">
      <c r="A21" s="91" t="s">
        <v>496</v>
      </c>
      <c r="B21" s="90">
        <v>17</v>
      </c>
      <c r="C21" s="94" t="s">
        <v>486</v>
      </c>
      <c r="D21" s="92">
        <v>3009</v>
      </c>
    </row>
    <row r="22" ht="26.1" customHeight="1" spans="1:4">
      <c r="A22" s="91" t="s">
        <v>497</v>
      </c>
      <c r="B22" s="90">
        <v>18</v>
      </c>
      <c r="C22" s="94" t="s">
        <v>486</v>
      </c>
      <c r="D22" s="92">
        <v>0</v>
      </c>
    </row>
    <row r="23" ht="26.1" customHeight="1" spans="1:4">
      <c r="A23" s="91" t="s">
        <v>498</v>
      </c>
      <c r="B23" s="90">
        <v>19</v>
      </c>
      <c r="C23" s="96" t="s">
        <v>486</v>
      </c>
      <c r="D23" s="92">
        <v>0</v>
      </c>
    </row>
    <row r="24" ht="26.1" customHeight="1" spans="1:4">
      <c r="A24" s="91" t="s">
        <v>499</v>
      </c>
      <c r="B24" s="90">
        <v>20</v>
      </c>
      <c r="C24" s="96" t="s">
        <v>486</v>
      </c>
      <c r="D24" s="92">
        <v>0</v>
      </c>
    </row>
  </sheetData>
  <mergeCells count="1">
    <mergeCell ref="A1:D1"/>
  </mergeCells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"/>
  <sheetViews>
    <sheetView workbookViewId="0">
      <selection activeCell="B25" sqref="B25"/>
    </sheetView>
  </sheetViews>
  <sheetFormatPr defaultColWidth="9" defaultRowHeight="13.5" outlineLevelCol="3"/>
  <cols>
    <col min="1" max="1" width="43.625" customWidth="1"/>
    <col min="2" max="4" width="27.625" customWidth="1"/>
  </cols>
  <sheetData>
    <row r="1" ht="20.1" customHeight="1" spans="1:4">
      <c r="A1" s="76" t="s">
        <v>500</v>
      </c>
      <c r="B1" s="76"/>
      <c r="C1" s="76"/>
      <c r="D1" s="76"/>
    </row>
    <row r="2" ht="20.1" customHeight="1" spans="1:4">
      <c r="A2" s="77"/>
      <c r="B2" s="77"/>
      <c r="C2" s="36"/>
      <c r="D2" s="78" t="s">
        <v>1</v>
      </c>
    </row>
    <row r="3" ht="28.5" customHeight="1" spans="1:4">
      <c r="A3" s="79" t="s">
        <v>2</v>
      </c>
      <c r="B3" s="33" t="s">
        <v>3</v>
      </c>
      <c r="C3" s="33" t="s">
        <v>4</v>
      </c>
      <c r="D3" s="32" t="s">
        <v>5</v>
      </c>
    </row>
    <row r="4" ht="20.1" customHeight="1" spans="1:4">
      <c r="A4" s="80" t="s">
        <v>501</v>
      </c>
      <c r="B4" s="81"/>
      <c r="C4" s="81"/>
      <c r="D4" s="82"/>
    </row>
    <row r="5" ht="20.1" customHeight="1" spans="1:4">
      <c r="A5" s="80" t="s">
        <v>502</v>
      </c>
      <c r="B5" s="81"/>
      <c r="C5" s="81"/>
      <c r="D5" s="82"/>
    </row>
    <row r="6" ht="20.1" customHeight="1" spans="1:4">
      <c r="A6" s="80" t="s">
        <v>503</v>
      </c>
      <c r="B6" s="81"/>
      <c r="C6" s="81"/>
      <c r="D6" s="82"/>
    </row>
    <row r="7" ht="20.1" customHeight="1" spans="1:4">
      <c r="A7" s="83" t="s">
        <v>504</v>
      </c>
      <c r="B7" s="81"/>
      <c r="C7" s="81"/>
      <c r="D7" s="82"/>
    </row>
    <row r="8" ht="20.1" customHeight="1" spans="1:4">
      <c r="A8" s="83" t="s">
        <v>505</v>
      </c>
      <c r="B8" s="81">
        <v>272</v>
      </c>
      <c r="C8" s="81">
        <v>-219</v>
      </c>
      <c r="D8" s="82">
        <f>C8/B8</f>
        <v>-0.805147058823529</v>
      </c>
    </row>
    <row r="9" ht="20.1" customHeight="1" spans="1:4">
      <c r="A9" s="83" t="s">
        <v>506</v>
      </c>
      <c r="B9" s="81">
        <v>223</v>
      </c>
      <c r="C9" s="81">
        <v>-365</v>
      </c>
      <c r="D9" s="82">
        <f t="shared" ref="D9:D14" si="0">C9/B9</f>
        <v>-1.63677130044843</v>
      </c>
    </row>
    <row r="10" ht="20.1" customHeight="1" spans="1:4">
      <c r="A10" s="83" t="s">
        <v>507</v>
      </c>
      <c r="B10" s="81">
        <v>4120</v>
      </c>
      <c r="C10" s="81">
        <v>17649</v>
      </c>
      <c r="D10" s="82">
        <f t="shared" si="0"/>
        <v>4.28373786407767</v>
      </c>
    </row>
    <row r="11" ht="20.1" customHeight="1" spans="1:4">
      <c r="A11" s="83" t="s">
        <v>508</v>
      </c>
      <c r="B11" s="81"/>
      <c r="C11" s="81"/>
      <c r="D11" s="82"/>
    </row>
    <row r="12" ht="20.1" customHeight="1" spans="1:4">
      <c r="A12" s="83" t="s">
        <v>509</v>
      </c>
      <c r="B12" s="81"/>
      <c r="C12" s="81">
        <v>480</v>
      </c>
      <c r="D12" s="82"/>
    </row>
    <row r="13" ht="20.1" customHeight="1" spans="1:4">
      <c r="A13" s="83" t="s">
        <v>510</v>
      </c>
      <c r="B13" s="81"/>
      <c r="C13" s="81"/>
      <c r="D13" s="82"/>
    </row>
    <row r="14" ht="20.1" customHeight="1" spans="1:4">
      <c r="A14" s="84" t="s">
        <v>511</v>
      </c>
      <c r="B14" s="81">
        <v>10786</v>
      </c>
      <c r="C14" s="81">
        <v>12543</v>
      </c>
      <c r="D14" s="82">
        <f t="shared" si="0"/>
        <v>1.16289634711663</v>
      </c>
    </row>
    <row r="15" ht="20.1" customHeight="1" spans="1:4">
      <c r="A15" s="74" t="s">
        <v>512</v>
      </c>
      <c r="B15" s="85">
        <f>SUM(B8:B14)</f>
        <v>15401</v>
      </c>
      <c r="C15" s="85">
        <f>SUM(C8:C14)</f>
        <v>30088</v>
      </c>
      <c r="D15" s="82">
        <f t="shared" ref="D15:D22" si="1">C15/B15</f>
        <v>1.95363937406662</v>
      </c>
    </row>
    <row r="16" ht="20.1" customHeight="1" spans="1:4">
      <c r="A16" s="74"/>
      <c r="B16" s="65"/>
      <c r="C16" s="65"/>
      <c r="D16" s="82"/>
    </row>
    <row r="17" ht="20.1" customHeight="1" spans="1:4">
      <c r="A17" s="63" t="s">
        <v>513</v>
      </c>
      <c r="B17" s="65">
        <v>206959</v>
      </c>
      <c r="C17" s="65">
        <v>275669</v>
      </c>
      <c r="D17" s="82">
        <f t="shared" si="1"/>
        <v>1.33199812523253</v>
      </c>
    </row>
    <row r="18" ht="20.1" customHeight="1" spans="1:4">
      <c r="A18" s="63" t="s">
        <v>514</v>
      </c>
      <c r="B18" s="65"/>
      <c r="C18" s="65"/>
      <c r="D18" s="82"/>
    </row>
    <row r="19" ht="20.1" customHeight="1" spans="1:4">
      <c r="A19" s="63" t="s">
        <v>515</v>
      </c>
      <c r="B19" s="65">
        <v>43930</v>
      </c>
      <c r="C19" s="65">
        <v>9512</v>
      </c>
      <c r="D19" s="82">
        <f t="shared" si="1"/>
        <v>0.216526291827908</v>
      </c>
    </row>
    <row r="20" ht="20.1" customHeight="1" spans="1:4">
      <c r="A20" s="63" t="s">
        <v>516</v>
      </c>
      <c r="B20" s="65">
        <v>55862</v>
      </c>
      <c r="C20" s="65"/>
      <c r="D20" s="82">
        <f t="shared" si="1"/>
        <v>0</v>
      </c>
    </row>
    <row r="21" ht="20.1" customHeight="1" spans="1:4">
      <c r="A21" s="63" t="s">
        <v>517</v>
      </c>
      <c r="B21" s="65">
        <v>9972</v>
      </c>
      <c r="C21" s="65">
        <v>20975</v>
      </c>
      <c r="D21" s="82">
        <f t="shared" si="1"/>
        <v>2.10338949057361</v>
      </c>
    </row>
    <row r="22" ht="20.1" customHeight="1" spans="1:4">
      <c r="A22" s="63" t="s">
        <v>512</v>
      </c>
      <c r="B22" s="65">
        <f>B15+B17+B19+B20+B21</f>
        <v>332124</v>
      </c>
      <c r="C22" s="65">
        <f>C15+C17+C19+C20+C21</f>
        <v>336244</v>
      </c>
      <c r="D22" s="82">
        <f t="shared" si="1"/>
        <v>1.01240500535944</v>
      </c>
    </row>
  </sheetData>
  <mergeCells count="2">
    <mergeCell ref="A1:D1"/>
    <mergeCell ref="A2:B2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"/>
  <sheetViews>
    <sheetView workbookViewId="0">
      <selection activeCell="E18" sqref="E18"/>
    </sheetView>
  </sheetViews>
  <sheetFormatPr defaultColWidth="9" defaultRowHeight="13.5" outlineLevelCol="3"/>
  <cols>
    <col min="1" max="1" width="39.125" customWidth="1"/>
    <col min="2" max="4" width="27.625" customWidth="1"/>
    <col min="5" max="5" width="16.625" customWidth="1"/>
  </cols>
  <sheetData>
    <row r="1" ht="20.1" customHeight="1" spans="1:4">
      <c r="A1" s="55" t="s">
        <v>518</v>
      </c>
      <c r="B1" s="55"/>
      <c r="C1" s="55"/>
      <c r="D1" s="55"/>
    </row>
    <row r="2" ht="20.1" customHeight="1" spans="1:4">
      <c r="A2" s="56"/>
      <c r="B2" s="56"/>
      <c r="C2" s="51"/>
      <c r="D2" s="58" t="s">
        <v>1</v>
      </c>
    </row>
    <row r="3" ht="26.25" customHeight="1" spans="1:4">
      <c r="A3" s="59" t="s">
        <v>299</v>
      </c>
      <c r="B3" s="32" t="s">
        <v>3</v>
      </c>
      <c r="C3" s="32" t="s">
        <v>4</v>
      </c>
      <c r="D3" s="68" t="s">
        <v>5</v>
      </c>
    </row>
    <row r="4" ht="26.25" customHeight="1" spans="1:4">
      <c r="A4" s="61" t="s">
        <v>519</v>
      </c>
      <c r="B4" s="69">
        <v>11</v>
      </c>
      <c r="C4" s="69">
        <v>44</v>
      </c>
      <c r="D4" s="68"/>
    </row>
    <row r="5" ht="20.1" customHeight="1" spans="1:4">
      <c r="A5" s="64" t="s">
        <v>520</v>
      </c>
      <c r="B5" s="70">
        <v>-9</v>
      </c>
      <c r="C5" s="70"/>
      <c r="D5" s="71"/>
    </row>
    <row r="6" ht="20.1" customHeight="1" spans="1:4">
      <c r="A6" s="64" t="s">
        <v>521</v>
      </c>
      <c r="B6" s="70">
        <v>145248</v>
      </c>
      <c r="C6" s="70">
        <v>65833</v>
      </c>
      <c r="D6" s="71">
        <f>C6/B6</f>
        <v>0.453245483586693</v>
      </c>
    </row>
    <row r="7" ht="20.1" customHeight="1" spans="1:4">
      <c r="A7" s="64" t="s">
        <v>522</v>
      </c>
      <c r="B7" s="70"/>
      <c r="C7" s="70"/>
      <c r="D7" s="71"/>
    </row>
    <row r="8" ht="20.1" customHeight="1" spans="1:4">
      <c r="A8" s="64" t="s">
        <v>523</v>
      </c>
      <c r="B8" s="70"/>
      <c r="C8" s="70"/>
      <c r="D8" s="71"/>
    </row>
    <row r="9" ht="20.1" customHeight="1" spans="1:4">
      <c r="A9" s="64" t="s">
        <v>524</v>
      </c>
      <c r="B9" s="70"/>
      <c r="C9" s="70"/>
      <c r="D9" s="71"/>
    </row>
    <row r="10" ht="20.1" customHeight="1" spans="1:4">
      <c r="A10" s="64" t="s">
        <v>525</v>
      </c>
      <c r="B10" s="70">
        <v>39527</v>
      </c>
      <c r="C10" s="70">
        <v>170</v>
      </c>
      <c r="D10" s="71">
        <f t="shared" ref="D7:D22" si="0">C10/B10</f>
        <v>0.00430085764161206</v>
      </c>
    </row>
    <row r="11" ht="20.1" customHeight="1" spans="1:4">
      <c r="A11" s="67" t="s">
        <v>526</v>
      </c>
      <c r="B11" s="70">
        <v>33897</v>
      </c>
      <c r="C11" s="70">
        <v>32394</v>
      </c>
      <c r="D11" s="71">
        <f t="shared" si="0"/>
        <v>0.955659792902027</v>
      </c>
    </row>
    <row r="12" ht="20.1" customHeight="1" spans="1:4">
      <c r="A12" s="67" t="s">
        <v>527</v>
      </c>
      <c r="B12" s="70">
        <v>43</v>
      </c>
      <c r="C12" s="70">
        <v>21</v>
      </c>
      <c r="D12" s="71">
        <f t="shared" si="0"/>
        <v>0.488372093023256</v>
      </c>
    </row>
    <row r="13" ht="20.1" customHeight="1" spans="1:4">
      <c r="A13" s="67" t="s">
        <v>528</v>
      </c>
      <c r="B13" s="72">
        <f>SUM(B4:B12)</f>
        <v>218717</v>
      </c>
      <c r="C13" s="72">
        <f>SUM(C4:C12)</f>
        <v>98462</v>
      </c>
      <c r="D13" s="71">
        <f t="shared" si="0"/>
        <v>0.450179912855425</v>
      </c>
    </row>
    <row r="14" ht="20.1" customHeight="1" spans="1:4">
      <c r="A14" s="67"/>
      <c r="B14" s="70"/>
      <c r="C14" s="70"/>
      <c r="D14" s="71"/>
    </row>
    <row r="15" ht="20.1" customHeight="1" spans="1:4">
      <c r="A15" s="73" t="s">
        <v>529</v>
      </c>
      <c r="B15" s="70"/>
      <c r="C15" s="70"/>
      <c r="D15" s="71"/>
    </row>
    <row r="16" ht="20.1" customHeight="1" spans="1:4">
      <c r="A16" s="73" t="s">
        <v>515</v>
      </c>
      <c r="B16" s="70"/>
      <c r="C16" s="70"/>
      <c r="D16" s="71"/>
    </row>
    <row r="17" ht="20.1" customHeight="1" spans="1:4">
      <c r="A17" s="73" t="s">
        <v>530</v>
      </c>
      <c r="B17" s="70">
        <v>305</v>
      </c>
      <c r="C17" s="70">
        <v>904</v>
      </c>
      <c r="D17" s="71">
        <f t="shared" si="0"/>
        <v>2.96393442622951</v>
      </c>
    </row>
    <row r="18" ht="20.1" customHeight="1" spans="1:4">
      <c r="A18" s="73" t="s">
        <v>531</v>
      </c>
      <c r="B18" s="70">
        <v>33431</v>
      </c>
      <c r="C18" s="70">
        <v>6331</v>
      </c>
      <c r="D18" s="71">
        <f t="shared" si="0"/>
        <v>0.189375130866561</v>
      </c>
    </row>
    <row r="19" ht="20.1" customHeight="1" spans="1:4">
      <c r="A19" s="73" t="s">
        <v>532</v>
      </c>
      <c r="B19" s="70">
        <v>79671</v>
      </c>
      <c r="C19" s="70">
        <v>230532</v>
      </c>
      <c r="D19" s="71">
        <f t="shared" si="0"/>
        <v>2.89354972323681</v>
      </c>
    </row>
    <row r="20" ht="20.1" customHeight="1" spans="1:4">
      <c r="A20" s="73" t="s">
        <v>533</v>
      </c>
      <c r="B20" s="70"/>
      <c r="C20" s="70"/>
      <c r="D20" s="71"/>
    </row>
    <row r="21" ht="20.1" customHeight="1" spans="1:4">
      <c r="A21" s="73" t="s">
        <v>534</v>
      </c>
      <c r="B21" s="70"/>
      <c r="C21" s="70">
        <v>15</v>
      </c>
      <c r="D21" s="71"/>
    </row>
    <row r="22" ht="20.1" customHeight="1" spans="1:4">
      <c r="A22" s="74" t="s">
        <v>535</v>
      </c>
      <c r="B22" s="75">
        <f>SUM(B13:B21)</f>
        <v>332124</v>
      </c>
      <c r="C22" s="75">
        <f>SUM(C13:C21)</f>
        <v>336244</v>
      </c>
      <c r="D22" s="71">
        <f t="shared" si="0"/>
        <v>1.01240500535944</v>
      </c>
    </row>
  </sheetData>
  <mergeCells count="2">
    <mergeCell ref="A1:D1"/>
    <mergeCell ref="A2:B2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一、2022年一般公共预算收入决算表</vt:lpstr>
      <vt:lpstr>二、2022年一般公共预算支出决算表</vt:lpstr>
      <vt:lpstr>三、2022年本级一般公共预算支出决算表</vt:lpstr>
      <vt:lpstr>四、2022一般公共预算本级基本支出决算表</vt:lpstr>
      <vt:lpstr>五、2022年一般公共预算税收返还和转移支付决算表</vt:lpstr>
      <vt:lpstr>2022年一般债务限额和余额情况表</vt:lpstr>
      <vt:lpstr>七、2022年一般公共预算财政拨款“三公”经费支出决算表</vt:lpstr>
      <vt:lpstr>八、2022年政府性基金收入决算表</vt:lpstr>
      <vt:lpstr>九、2022年度政府性基金预算支出决算表</vt:lpstr>
      <vt:lpstr>十、2022年度政府性基金本级支出决算表</vt:lpstr>
      <vt:lpstr>十一、2022年南昌市政府性基金转移支付决算表（分地区</vt:lpstr>
      <vt:lpstr>十二、2022年经开区地方政府性基金转移支付决算表</vt:lpstr>
      <vt:lpstr>十三、2022年政府专项债务限额和余额表</vt:lpstr>
      <vt:lpstr>十四、2022年国有资本经营预算收入决算表</vt:lpstr>
      <vt:lpstr>十五、2022年国有资本经营预算支出决算表</vt:lpstr>
      <vt:lpstr>十六、2022年社会保险基金预算收入决算表</vt:lpstr>
      <vt:lpstr>十七、2022年社会保险基金预算支出决算表</vt:lpstr>
      <vt:lpstr>十八、2022年社会保险基金预算结余表</vt:lpstr>
      <vt:lpstr>十九2022年地方政府债券发行、还本付息决算表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周璇</cp:lastModifiedBy>
  <dcterms:created xsi:type="dcterms:W3CDTF">2006-09-13T11:21:00Z</dcterms:created>
  <dcterms:modified xsi:type="dcterms:W3CDTF">2023-09-15T02:07:33Z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BC1592DC46814D1A98A6A8E0AC8D7276</vt:lpwstr>
  </property>
</Properties>
</file>